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st\Desktop\sho12rk02\kessan\"/>
    </mc:Choice>
  </mc:AlternateContent>
  <xr:revisionPtr revIDLastSave="0" documentId="13_ncr:1_{FC07E540-0718-45F2-84A9-CA29CBE27ADF}" xr6:coauthVersionLast="47" xr6:coauthVersionMax="47" xr10:uidLastSave="{00000000-0000-0000-0000-000000000000}"/>
  <bookViews>
    <workbookView xWindow="1410" yWindow="1410" windowWidth="15390" windowHeight="9443" firstSheet="1" activeTab="1" xr2:uid="{00000000-000D-0000-FFFF-FFFF00000000}"/>
  </bookViews>
  <sheets>
    <sheet name="収支決算報告書(様式11)" sheetId="1" r:id="rId1"/>
    <sheet name="収益費用明細書(様式12)" sheetId="2" r:id="rId2"/>
    <sheet name="差異発生理由書(様式15)" sheetId="5" r:id="rId3"/>
    <sheet name="現金出納帳(様式16)" sheetId="3" r:id="rId4"/>
    <sheet name="口座出納帳(様式17)" sheetId="4" r:id="rId5"/>
  </sheets>
  <definedNames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D17" i="4"/>
  <c r="F11" i="4"/>
  <c r="F12" i="4" s="1"/>
  <c r="F13" i="4" s="1"/>
  <c r="F14" i="4" s="1"/>
  <c r="F15" i="4" s="1"/>
  <c r="F16" i="4" s="1"/>
  <c r="F6" i="4"/>
  <c r="F7" i="4" s="1"/>
  <c r="F8" i="4" s="1"/>
  <c r="F9" i="4" s="1"/>
  <c r="F10" i="4" s="1"/>
  <c r="D25" i="3"/>
  <c r="I32" i="2"/>
  <c r="I25" i="2"/>
  <c r="I26" i="2"/>
  <c r="I27" i="2"/>
  <c r="I28" i="2"/>
  <c r="I29" i="2"/>
  <c r="I24" i="2"/>
  <c r="I21" i="2"/>
  <c r="F36" i="2"/>
  <c r="G38" i="2"/>
  <c r="H35" i="2"/>
  <c r="I35" i="2"/>
  <c r="G35" i="2"/>
  <c r="C31" i="1" s="1"/>
  <c r="H30" i="2"/>
  <c r="D23" i="1" s="1"/>
  <c r="G30" i="2"/>
  <c r="C23" i="1" s="1"/>
  <c r="G23" i="2"/>
  <c r="E25" i="3"/>
  <c r="H23" i="2"/>
  <c r="D18" i="1" s="1"/>
  <c r="I22" i="2"/>
  <c r="F11" i="5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3" i="3" s="1"/>
  <c r="F24" i="3" s="1"/>
  <c r="E17" i="4"/>
  <c r="G37" i="2"/>
  <c r="C32" i="1" s="1"/>
  <c r="E32" i="1" s="1"/>
  <c r="D14" i="1"/>
  <c r="D16" i="1" s="1"/>
  <c r="C14" i="1"/>
  <c r="C16" i="1" s="1"/>
  <c r="H37" i="2"/>
  <c r="I16" i="2"/>
  <c r="I17" i="2"/>
  <c r="I18" i="2"/>
  <c r="I19" i="2"/>
  <c r="I20" i="2"/>
  <c r="I31" i="2"/>
  <c r="I36" i="2"/>
  <c r="H9" i="2"/>
  <c r="G9" i="2"/>
  <c r="I15" i="2"/>
  <c r="I7" i="2"/>
  <c r="E19" i="1"/>
  <c r="E20" i="1"/>
  <c r="E21" i="1"/>
  <c r="E22" i="1"/>
  <c r="E24" i="1"/>
  <c r="E26" i="1"/>
  <c r="E27" i="1"/>
  <c r="E28" i="1"/>
  <c r="E29" i="1"/>
  <c r="E30" i="1"/>
  <c r="E8" i="1"/>
  <c r="E9" i="1"/>
  <c r="E10" i="1"/>
  <c r="E11" i="1"/>
  <c r="E12" i="1"/>
  <c r="E13" i="1"/>
  <c r="E15" i="1"/>
  <c r="F17" i="4" l="1"/>
  <c r="F25" i="3"/>
  <c r="I30" i="2"/>
  <c r="H38" i="2"/>
  <c r="D31" i="1"/>
  <c r="E31" i="1" s="1"/>
  <c r="I9" i="2"/>
  <c r="E25" i="1"/>
  <c r="I37" i="2"/>
  <c r="E14" i="1"/>
  <c r="E16" i="1" s="1"/>
  <c r="E23" i="1"/>
  <c r="I23" i="2"/>
  <c r="C18" i="1"/>
  <c r="D33" i="1" l="1"/>
  <c r="D34" i="1" s="1"/>
  <c r="I38" i="2"/>
  <c r="C33" i="1"/>
  <c r="E18" i="1"/>
  <c r="E33" i="1" s="1"/>
</calcChain>
</file>

<file path=xl/sharedStrings.xml><?xml version="1.0" encoding="utf-8"?>
<sst xmlns="http://schemas.openxmlformats.org/spreadsheetml/2006/main" count="232" uniqueCount="170">
  <si>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</si>
  <si>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</si>
  <si>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</si>
  <si>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</si>
  <si>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</si>
  <si>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</si>
  <si>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</si>
  <si>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</si>
  <si>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</si>
  <si>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</si>
  <si>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</si>
  <si>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</si>
  <si>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</si>
  <si>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</si>
  <si>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</si>
  <si>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</si>
  <si>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</si>
  <si>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</si>
  <si>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</si>
  <si>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</si>
  <si>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</si>
  <si>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</si>
  <si>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</si>
  <si>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</si>
  <si>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</si>
  <si>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</si>
  <si>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</si>
  <si>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</si>
  <si>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</si>
  <si>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</si>
  <si>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</si>
  <si>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</si>
  <si>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</si>
  <si>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</si>
  <si>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</si>
  <si>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</si>
  <si>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担当委員会：</t>
    <rPh sb="0" eb="5">
      <t>タントウイインカイ</t>
    </rPh>
    <phoneticPr fontId="3"/>
  </si>
  <si>
    <t>懇親会費</t>
    <rPh sb="0" eb="4">
      <t>コンシンカイヒ</t>
    </rPh>
    <phoneticPr fontId="2"/>
  </si>
  <si>
    <t>[様式12]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</si>
  <si>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</si>
  <si>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</si>
  <si>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</si>
  <si>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</si>
  <si>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</si>
  <si>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差　　　　異</t>
    <rPh sb="0" eb="6">
      <t>サイ</t>
    </rPh>
    <phoneticPr fontId="3"/>
  </si>
  <si>
    <t>(</t>
  </si>
  <si>
    <t>７</t>
    <phoneticPr fontId="2"/>
  </si>
  <si>
    <t>)</t>
  </si>
  <si>
    <t>事業繰入金</t>
    <rPh sb="0" eb="2">
      <t>ジギョウ</t>
    </rPh>
    <rPh sb="2" eb="4">
      <t>クリイレ</t>
    </rPh>
    <rPh sb="4" eb="5">
      <t>キン</t>
    </rPh>
    <phoneticPr fontId="2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</si>
  <si>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</si>
  <si>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</si>
  <si>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</si>
  <si>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</si>
  <si>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</si>
  <si>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請求
Ｎｏ</t>
    <rPh sb="0" eb="2">
      <t>セイキュウ</t>
    </rPh>
    <phoneticPr fontId="2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</si>
  <si>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</si>
  <si>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</si>
  <si>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</si>
  <si>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</si>
  <si>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</si>
  <si>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</si>
  <si>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</si>
  <si>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</si>
  <si>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</si>
  <si>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</si>
  <si>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</si>
  <si>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</si>
  <si>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普通預金</t>
    <rPh sb="0" eb="4">
      <t>フツウヨキン</t>
    </rPh>
    <phoneticPr fontId="2"/>
  </si>
  <si>
    <t>計</t>
  </si>
  <si>
    <t>[様式17]</t>
    <phoneticPr fontId="3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</si>
  <si>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</si>
  <si>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ページ：</t>
  </si>
  <si>
    <t>委員会名：</t>
    <rPh sb="0" eb="3">
      <t>イインカイ</t>
    </rPh>
    <rPh sb="3" eb="4">
      <t>メイ</t>
    </rPh>
    <phoneticPr fontId="2"/>
  </si>
  <si>
    <t>事業繰入金</t>
    <rPh sb="0" eb="5">
      <t>ジギョウクリイレキン</t>
    </rPh>
    <phoneticPr fontId="2"/>
  </si>
  <si>
    <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</si>
  <si>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予備費</t>
    <rPh sb="0" eb="3">
      <t>ヨビヒ</t>
    </rPh>
    <phoneticPr fontId="2"/>
  </si>
  <si>
    <t>　小　　　　計</t>
    <rPh sb="1" eb="2">
      <t>ショウ</t>
    </rPh>
    <rPh sb="6" eb="7">
      <t>ショウケイ</t>
    </rPh>
    <phoneticPr fontId="3"/>
  </si>
  <si>
    <t>8</t>
    <phoneticPr fontId="2"/>
  </si>
  <si>
    <t>雑収入</t>
    <rPh sb="0" eb="3">
      <t>ザツシュウニュウ</t>
    </rPh>
    <phoneticPr fontId="2"/>
  </si>
  <si>
    <t>受取利息</t>
    <rPh sb="0" eb="2">
      <t>ウケトリ</t>
    </rPh>
    <rPh sb="2" eb="4">
      <t>リソク</t>
    </rPh>
    <phoneticPr fontId="2"/>
  </si>
  <si>
    <t>剰余金</t>
    <rPh sb="0" eb="3">
      <t>ジョウヨキン</t>
    </rPh>
    <phoneticPr fontId="2"/>
  </si>
  <si>
    <t>余剰金出金</t>
    <rPh sb="0" eb="2">
      <t>ヨジョウ</t>
    </rPh>
    <rPh sb="2" eb="3">
      <t>キン</t>
    </rPh>
    <rPh sb="3" eb="5">
      <t>シュッキン</t>
    </rPh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</si>
  <si>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</si>
  <si>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</si>
  <si>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設営費</t>
    <rPh sb="0" eb="3">
      <t>セツエイヒ</t>
    </rPh>
    <phoneticPr fontId="2"/>
  </si>
  <si>
    <t>（</t>
    <phoneticPr fontId="2"/>
  </si>
  <si>
    <t>）</t>
    <phoneticPr fontId="2"/>
  </si>
  <si>
    <t>(</t>
    <phoneticPr fontId="2"/>
  </si>
  <si>
    <t>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</si>
  <si>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</si>
  <si>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</si>
  <si>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出金　会場設営費</t>
    <rPh sb="0" eb="2">
      <t>シュッキン</t>
    </rPh>
    <rPh sb="3" eb="8">
      <t>カイジョウセツエイヒ</t>
    </rPh>
    <phoneticPr fontId="2"/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</si>
  <si>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</si>
  <si>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</si>
  <si>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</si>
  <si>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</si>
  <si>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</si>
  <si>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</si>
  <si>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</si>
  <si>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</si>
  <si>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</si>
  <si>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</si>
  <si>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</si>
  <si>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</si>
  <si>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受取利息</t>
  </si>
  <si>
    <t>（費用の部）</t>
    <rPh sb="1" eb="3">
      <t>ヒヨウ</t>
    </rPh>
    <rPh sb="4" eb="5">
      <t>ブ</t>
    </rPh>
    <phoneticPr fontId="3"/>
  </si>
  <si>
    <t>出金　余剰金</t>
    <rPh sb="0" eb="2">
      <t>シュッキン</t>
    </rPh>
    <rPh sb="3" eb="5">
      <t>ヨジョウ</t>
    </rPh>
    <rPh sb="5" eb="6">
      <t>キン</t>
    </rPh>
    <phoneticPr fontId="2"/>
  </si>
  <si>
    <t>余剰金　中島財務委員長へ</t>
    <rPh sb="0" eb="2">
      <t>ヨジョウ</t>
    </rPh>
    <rPh sb="2" eb="3">
      <t>キン</t>
    </rPh>
    <rPh sb="4" eb="6">
      <t>ナカジマ</t>
    </rPh>
    <rPh sb="6" eb="11">
      <t>ザイムイインチョウ</t>
    </rPh>
    <phoneticPr fontId="2"/>
  </si>
  <si>
    <t>1-1</t>
    <phoneticPr fontId="2"/>
  </si>
  <si>
    <r>
      <t>2025年</t>
    </r>
    <r>
      <rPr>
        <sz val="11"/>
        <color rgb="FFFF0000"/>
        <rFont val="ＭＳ Ｐゴシック"/>
        <family val="3"/>
        <charset val="128"/>
        <scheme val="minor"/>
      </rPr>
      <t>7</t>
    </r>
    <r>
      <rPr>
        <sz val="11"/>
        <rFont val="ＭＳ Ｐゴシック"/>
        <family val="3"/>
        <charset val="128"/>
        <scheme val="minor"/>
      </rPr>
      <t>月</t>
    </r>
    <r>
      <rPr>
        <sz val="11"/>
        <color rgb="FFFF0000"/>
        <rFont val="ＭＳ Ｐゴシック"/>
        <family val="3"/>
        <charset val="128"/>
        <scheme val="minor"/>
      </rPr>
      <t>8</t>
    </r>
    <r>
      <rPr>
        <sz val="11"/>
        <rFont val="ＭＳ Ｐゴシック"/>
        <family val="3"/>
        <charset val="128"/>
        <scheme val="minor"/>
      </rPr>
      <t>日</t>
    </r>
    <rPh sb="4" eb="5">
      <t>ネン</t>
    </rPh>
    <rPh sb="6" eb="7">
      <t>ガツ</t>
    </rPh>
    <rPh sb="8" eb="9">
      <t>ニチ</t>
    </rPh>
    <phoneticPr fontId="2"/>
  </si>
  <si>
    <t>担当委員会：渉外委員会</t>
    <rPh sb="0" eb="5">
      <t>タントウイインカイ</t>
    </rPh>
    <rPh sb="6" eb="8">
      <t>ショウガイ</t>
    </rPh>
    <rPh sb="8" eb="11">
      <t>イインカイ</t>
    </rPh>
    <phoneticPr fontId="3"/>
  </si>
  <si>
    <t>渉外委員会</t>
    <rPh sb="0" eb="2">
      <t>ショウガイ</t>
    </rPh>
    <rPh sb="2" eb="5">
      <t>イインカイ</t>
    </rPh>
    <phoneticPr fontId="2"/>
  </si>
  <si>
    <t>11月度例会</t>
    <rPh sb="4" eb="6">
      <t>レイカイ</t>
    </rPh>
    <phoneticPr fontId="2"/>
  </si>
  <si>
    <t>委員会事業費　213,300　円より</t>
    <rPh sb="0" eb="6">
      <t>イインカイジギョウヒ</t>
    </rPh>
    <phoneticPr fontId="2"/>
  </si>
  <si>
    <t>白扇の間（2時間）</t>
    <rPh sb="0" eb="1">
      <t>シロ</t>
    </rPh>
    <rPh sb="1" eb="2">
      <t>オウギ</t>
    </rPh>
    <rPh sb="3" eb="4">
      <t>マ</t>
    </rPh>
    <rPh sb="6" eb="8">
      <t>ジカン</t>
    </rPh>
    <phoneticPr fontId="2"/>
  </si>
  <si>
    <t>白看板</t>
    <rPh sb="0" eb="3">
      <t>シロカンバン</t>
    </rPh>
    <phoneticPr fontId="2"/>
  </si>
  <si>
    <t>音声変換器</t>
    <rPh sb="0" eb="5">
      <t>オンセイヘンカンキ</t>
    </rPh>
    <phoneticPr fontId="2"/>
  </si>
  <si>
    <t>音響基本料金</t>
    <rPh sb="0" eb="4">
      <t>オンキョウキホン</t>
    </rPh>
    <rPh sb="4" eb="6">
      <t>リョウキン</t>
    </rPh>
    <phoneticPr fontId="2"/>
  </si>
  <si>
    <t>仮設舞台</t>
    <rPh sb="0" eb="2">
      <t>カセツ</t>
    </rPh>
    <rPh sb="2" eb="4">
      <t>ブタイ</t>
    </rPh>
    <phoneticPr fontId="2"/>
  </si>
  <si>
    <t>プロジェクター　2台
メンバー備品</t>
    <rPh sb="9" eb="10">
      <t>ダイ</t>
    </rPh>
    <rPh sb="15" eb="17">
      <t>ビヒン</t>
    </rPh>
    <phoneticPr fontId="2"/>
  </si>
  <si>
    <t>スクリーン　2台
メンバー備品</t>
    <rPh sb="7" eb="8">
      <t>ダイ</t>
    </rPh>
    <rPh sb="13" eb="15">
      <t>ビヒン</t>
    </rPh>
    <phoneticPr fontId="2"/>
  </si>
  <si>
    <t>例会看板
メンバー備品</t>
    <rPh sb="0" eb="2">
      <t>レイカイ</t>
    </rPh>
    <rPh sb="2" eb="4">
      <t>カンバン</t>
    </rPh>
    <rPh sb="9" eb="11">
      <t>ビヒン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</si>
  <si>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</si>
  <si>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3">
      <t>エンシュツヒ</t>
    </rPh>
    <phoneticPr fontId="2"/>
  </si>
  <si>
    <t>人件費</t>
    <rPh sb="0" eb="3">
      <t>ジンケンヒ</t>
    </rPh>
    <phoneticPr fontId="2"/>
  </si>
  <si>
    <t>旅費交通費</t>
    <rPh sb="0" eb="5">
      <t>リョヒコウツウヒ</t>
    </rPh>
    <phoneticPr fontId="2"/>
  </si>
  <si>
    <t>Nintendo Switch2</t>
    <phoneticPr fontId="2"/>
  </si>
  <si>
    <t>国産黒毛和牛前バラすき焼き用300g
他19点</t>
    <phoneticPr fontId="2"/>
  </si>
  <si>
    <t>メス黒毛和牛</t>
    <rPh sb="2" eb="6">
      <t>クロゲワギュウ</t>
    </rPh>
    <phoneticPr fontId="2"/>
  </si>
  <si>
    <t>公益社団法人四日市市シルバー人材センター　配分金</t>
    <phoneticPr fontId="2"/>
  </si>
  <si>
    <t>公益社団法人四日市市シルバー人材センター　材料費</t>
    <rPh sb="21" eb="24">
      <t>ザイリョウヒ</t>
    </rPh>
    <phoneticPr fontId="2"/>
  </si>
  <si>
    <t>公益社団法人四日市市シルバー人材センター　</t>
    <phoneticPr fontId="2"/>
  </si>
  <si>
    <t xml:space="preserve">	株式会社ティーブライド</t>
    <rPh sb="1" eb="5">
      <t>カブシキガイシャ</t>
    </rPh>
    <phoneticPr fontId="2"/>
  </si>
  <si>
    <t>株式会社角屋</t>
    <rPh sb="0" eb="4">
      <t>カブシキガイシャ</t>
    </rPh>
    <rPh sb="4" eb="6">
      <t>カドヤ</t>
    </rPh>
    <phoneticPr fontId="2"/>
  </si>
  <si>
    <t>公益社団法人四日市市シルバー人材センター</t>
    <phoneticPr fontId="2"/>
  </si>
  <si>
    <t>公益社団法人四日市市シルバー人材センター　事務費</t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</si>
  <si>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</si>
  <si>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</si>
  <si>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</si>
  <si>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</si>
  <si>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5-1</t>
    <phoneticPr fontId="2"/>
  </si>
  <si>
    <t>5-2</t>
    <phoneticPr fontId="2"/>
  </si>
  <si>
    <t>5-3</t>
    <phoneticPr fontId="2"/>
  </si>
  <si>
    <t>5-4</t>
    <phoneticPr fontId="2"/>
  </si>
  <si>
    <t>出金　企画演出費</t>
    <rPh sb="0" eb="2">
      <t>シュッキン</t>
    </rPh>
    <rPh sb="3" eb="8">
      <t>キカクエンシュツヒ</t>
    </rPh>
    <phoneticPr fontId="2"/>
  </si>
  <si>
    <t>企画演出費</t>
    <rPh sb="0" eb="5">
      <t>キカクエンシュツヒ</t>
    </rPh>
    <phoneticPr fontId="2"/>
  </si>
  <si>
    <t>演出費（株式会社ネクストワン）</t>
    <rPh sb="0" eb="2">
      <t>エンシュツ</t>
    </rPh>
    <rPh sb="2" eb="3">
      <t>ヒ</t>
    </rPh>
    <rPh sb="4" eb="8">
      <t>カブシキガイシャ</t>
    </rPh>
    <phoneticPr fontId="2"/>
  </si>
  <si>
    <t>出金　企画演出費</t>
    <rPh sb="0" eb="2">
      <t>シュッキン</t>
    </rPh>
    <rPh sb="3" eb="7">
      <t>キカクエンシュツ</t>
    </rPh>
    <rPh sb="7" eb="8">
      <t>ヒ</t>
    </rPh>
    <phoneticPr fontId="2"/>
  </si>
  <si>
    <t>出金　雑費</t>
    <rPh sb="0" eb="2">
      <t>シュッキン</t>
    </rPh>
    <rPh sb="3" eb="5">
      <t>ザッピ</t>
    </rPh>
    <phoneticPr fontId="2"/>
  </si>
  <si>
    <t>演出費（株式会社角屋）</t>
    <rPh sb="0" eb="3">
      <t>エンシュツヒ</t>
    </rPh>
    <rPh sb="4" eb="8">
      <t>カブシキガイシャ</t>
    </rPh>
    <rPh sb="8" eb="10">
      <t>カドヤ</t>
    </rPh>
    <phoneticPr fontId="2"/>
  </si>
  <si>
    <t>振込手数料（株式会社角屋）</t>
    <rPh sb="0" eb="5">
      <t>フリコミテスウリョウ</t>
    </rPh>
    <rPh sb="6" eb="10">
      <t>カブシキガイシャ</t>
    </rPh>
    <rPh sb="10" eb="12">
      <t>カドヤ</t>
    </rPh>
    <phoneticPr fontId="2"/>
  </si>
  <si>
    <t>出金　企画演出費、雑費</t>
    <rPh sb="0" eb="2">
      <t>シュッキン</t>
    </rPh>
    <rPh sb="3" eb="7">
      <t>キカクエンシュツ</t>
    </rPh>
    <rPh sb="7" eb="8">
      <t>ヒ</t>
    </rPh>
    <rPh sb="9" eb="11">
      <t>ザッピ</t>
    </rPh>
    <phoneticPr fontId="2"/>
  </si>
  <si>
    <t>企画演出費、雑費</t>
    <rPh sb="0" eb="5">
      <t>キカクエンシュツヒ</t>
    </rPh>
    <rPh sb="6" eb="8">
      <t>ザッピ</t>
    </rPh>
    <phoneticPr fontId="2"/>
  </si>
  <si>
    <t>人件費、演出費、旅費交通費、雑費（シルバー人材センター）</t>
    <rPh sb="0" eb="3">
      <t>ジンケンヒ</t>
    </rPh>
    <rPh sb="4" eb="7">
      <t>エンシュツヒ</t>
    </rPh>
    <rPh sb="8" eb="13">
      <t>リョヒコウツウヒ</t>
    </rPh>
    <rPh sb="14" eb="16">
      <t>ザッピ</t>
    </rPh>
    <rPh sb="21" eb="23">
      <t>ジンザイ</t>
    </rPh>
    <phoneticPr fontId="2"/>
  </si>
  <si>
    <t>振込手数料（シルバー人材センター）</t>
    <rPh sb="0" eb="5">
      <t>フリコミテスウリョウ</t>
    </rPh>
    <rPh sb="10" eb="12">
      <t>ジンザイ</t>
    </rPh>
    <phoneticPr fontId="2"/>
  </si>
  <si>
    <t>会場設営費</t>
    <rPh sb="0" eb="5">
      <t>カイジョウセツエイヒ</t>
    </rPh>
    <phoneticPr fontId="2"/>
  </si>
  <si>
    <t>会場費、設営費（都ホテル四日市）</t>
    <rPh sb="0" eb="3">
      <t>カイジョウヒ</t>
    </rPh>
    <rPh sb="4" eb="7">
      <t>セツエイヒ</t>
    </rPh>
    <rPh sb="8" eb="9">
      <t>ミヤコ</t>
    </rPh>
    <rPh sb="12" eb="15">
      <t>ヨッカイチ</t>
    </rPh>
    <phoneticPr fontId="2"/>
  </si>
  <si>
    <t>受取利息</t>
    <rPh sb="0" eb="4">
      <t>ウケトリリソク</t>
    </rPh>
    <phoneticPr fontId="2"/>
  </si>
  <si>
    <t>演出費（株式会社ネクストワン）</t>
    <rPh sb="0" eb="3">
      <t>エンシュツヒ</t>
    </rPh>
    <rPh sb="4" eb="8">
      <t>カブシキガイシャ</t>
    </rPh>
    <phoneticPr fontId="2"/>
  </si>
  <si>
    <t>演出費（株式会社ティーグランド）</t>
    <rPh sb="0" eb="3">
      <t>エンシュツヒ</t>
    </rPh>
    <rPh sb="4" eb="8">
      <t>カブシキガイシャ</t>
    </rPh>
    <phoneticPr fontId="2"/>
  </si>
  <si>
    <t>振込手数料（株式会社ディーグランド）</t>
    <rPh sb="0" eb="5">
      <t>フリコミテスウリョウ</t>
    </rPh>
    <rPh sb="6" eb="10">
      <t>カブシキガイシャ</t>
    </rPh>
    <phoneticPr fontId="2"/>
  </si>
  <si>
    <t>上記の収支差額（余剰金）は、旧1月度理事会の承認を経て委員会事業費に繰り入れる。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キュウ</t>
    </rPh>
    <rPh sb="16" eb="17">
      <t>ガツ</t>
    </rPh>
    <rPh sb="17" eb="18">
      <t>ド</t>
    </rPh>
    <rPh sb="18" eb="21">
      <t>リジカイ</t>
    </rPh>
    <rPh sb="22" eb="24">
      <t>ショウニン</t>
    </rPh>
    <rPh sb="25" eb="26">
      <t>ケイ</t>
    </rPh>
    <rPh sb="27" eb="30">
      <t>イインカイ</t>
    </rPh>
    <rPh sb="30" eb="33">
      <t>ジギョウヒ</t>
    </rPh>
    <rPh sb="34" eb="37">
      <t>クリイ</t>
    </rPh>
    <phoneticPr fontId="3"/>
  </si>
  <si>
    <t>事業名称：11月度例会</t>
    <rPh sb="0" eb="2">
      <t>ジギョウ</t>
    </rPh>
    <rPh sb="2" eb="4">
      <t>メイショウ</t>
    </rPh>
    <rPh sb="9" eb="11">
      <t>レイカイ</t>
    </rPh>
    <phoneticPr fontId="3"/>
  </si>
  <si>
    <t>11月度例会</t>
    <rPh sb="2" eb="4">
      <t>ガツド</t>
    </rPh>
    <rPh sb="4" eb="6">
      <t>レイカイ</t>
    </rPh>
    <phoneticPr fontId="2"/>
  </si>
  <si>
    <t>通年で使用した通帳のため想定以上の利息が発生したから。</t>
    <rPh sb="0" eb="2">
      <t>ツウネン</t>
    </rPh>
    <rPh sb="3" eb="5">
      <t>シヨウ</t>
    </rPh>
    <rPh sb="7" eb="9">
      <t>ツウチョウ</t>
    </rPh>
    <rPh sb="12" eb="16">
      <t>ソウテイイジョウ</t>
    </rPh>
    <rPh sb="17" eb="19">
      <t>リソク</t>
    </rPh>
    <rPh sb="20" eb="22">
      <t>ハッセイ</t>
    </rPh>
    <phoneticPr fontId="2"/>
  </si>
  <si>
    <t>演出費（株式会社ティーブライド）</t>
    <rPh sb="0" eb="3">
      <t>エンシュツヒ</t>
    </rPh>
    <rPh sb="4" eb="8">
      <t>カブシキガイシャ</t>
    </rPh>
    <phoneticPr fontId="2"/>
  </si>
  <si>
    <t>振込手数料（株式会社ティーブライド）</t>
    <rPh sb="0" eb="5">
      <t>フリコミテスウリョウ</t>
    </rPh>
    <rPh sb="6" eb="10">
      <t>カブシキガイシャ</t>
    </rPh>
    <phoneticPr fontId="2"/>
  </si>
  <si>
    <t>6-1</t>
    <phoneticPr fontId="2"/>
  </si>
  <si>
    <t>6-2</t>
    <phoneticPr fontId="2"/>
  </si>
  <si>
    <t>6-3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</si>
</sst>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0" xfId="1" applyBorder="1" applyAlignment="1">
      <alignment horizontal="center" vertical="center"/>
    </xf>
    <xf numFmtId="176" fontId="0" fillId="0" borderId="14" xfId="1" applyNumberFormat="1" applyFont="1" applyBorder="1" applyAlignment="1">
      <alignment vertical="center"/>
    </xf>
    <xf numFmtId="176" fontId="0" fillId="0" borderId="17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2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176" fontId="7" fillId="0" borderId="11" xfId="2" applyNumberFormat="1" applyFont="1" applyBorder="1" applyAlignment="1">
      <alignment vertical="center"/>
    </xf>
    <xf numFmtId="176" fontId="6" fillId="0" borderId="11" xfId="2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176" fontId="6" fillId="0" borderId="11" xfId="1" applyNumberFormat="1" applyFont="1" applyBorder="1" applyAlignment="1">
      <alignment vertical="center"/>
    </xf>
    <xf numFmtId="0" fontId="0" fillId="0" borderId="23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centerContinuous" vertical="center"/>
    </xf>
    <xf numFmtId="0" fontId="0" fillId="0" borderId="25" xfId="1" applyFont="1" applyBorder="1" applyAlignment="1">
      <alignment horizontal="centerContinuous" vertical="center"/>
    </xf>
    <xf numFmtId="0" fontId="0" fillId="0" borderId="22" xfId="1" applyFont="1" applyBorder="1" applyAlignment="1">
      <alignment horizontal="centerContinuous" vertical="center"/>
    </xf>
    <xf numFmtId="38" fontId="0" fillId="0" borderId="11" xfId="2" applyFont="1" applyBorder="1" applyAlignment="1">
      <alignment vertical="center"/>
    </xf>
    <xf numFmtId="177" fontId="0" fillId="0" borderId="26" xfId="1" applyNumberFormat="1" applyFont="1" applyBorder="1" applyAlignment="1">
      <alignment vertical="center"/>
    </xf>
    <xf numFmtId="0" fontId="0" fillId="0" borderId="11" xfId="1" applyFont="1" applyBorder="1" applyAlignment="1">
      <alignment vertical="center" shrinkToFit="1"/>
    </xf>
    <xf numFmtId="0" fontId="0" fillId="0" borderId="26" xfId="1" applyFont="1" applyBorder="1" applyAlignment="1">
      <alignment horizontal="centerContinuous" vertical="center"/>
    </xf>
    <xf numFmtId="0" fontId="0" fillId="0" borderId="11" xfId="1" applyFont="1" applyBorder="1" applyAlignment="1">
      <alignment horizontal="centerContinuous" vertical="center"/>
    </xf>
    <xf numFmtId="0" fontId="9" fillId="0" borderId="11" xfId="3" applyBorder="1" applyAlignment="1">
      <alignment horizontal="center" vertical="center"/>
    </xf>
    <xf numFmtId="0" fontId="7" fillId="0" borderId="11" xfId="1" applyFont="1" applyBorder="1" applyAlignment="1">
      <alignment vertical="center" wrapText="1"/>
    </xf>
    <xf numFmtId="0" fontId="7" fillId="0" borderId="11" xfId="1" applyFon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176" fontId="7" fillId="0" borderId="22" xfId="1" applyNumberFormat="1" applyFont="1" applyBorder="1" applyAlignment="1">
      <alignment vertical="center"/>
    </xf>
    <xf numFmtId="10" fontId="7" fillId="0" borderId="11" xfId="4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25" xfId="0" applyNumberFormat="1" applyBorder="1" applyAlignment="1">
      <alignment horizontal="righ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/>
    </xf>
    <xf numFmtId="0" fontId="7" fillId="0" borderId="24" xfId="1" applyFont="1" applyBorder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27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7" fillId="0" borderId="23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38" fontId="0" fillId="0" borderId="25" xfId="2" applyFont="1" applyBorder="1" applyAlignment="1">
      <alignment vertical="center"/>
    </xf>
    <xf numFmtId="31" fontId="0" fillId="0" borderId="25" xfId="1" applyNumberFormat="1" applyFont="1" applyBorder="1" applyAlignment="1">
      <alignment horizontal="right" vertical="center"/>
    </xf>
    <xf numFmtId="0" fontId="0" fillId="0" borderId="25" xfId="1" applyFont="1" applyBorder="1" applyAlignment="1">
      <alignment vertical="center"/>
    </xf>
    <xf numFmtId="0" fontId="9" fillId="0" borderId="11" xfId="3" quotePrefix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26" xfId="1" applyFont="1" applyBorder="1" applyAlignment="1">
      <alignment horizontal="center" vertical="center"/>
    </xf>
    <xf numFmtId="0" fontId="0" fillId="0" borderId="30" xfId="1" applyFont="1" applyBorder="1" applyAlignment="1">
      <alignment vertical="center"/>
    </xf>
    <xf numFmtId="49" fontId="9" fillId="0" borderId="11" xfId="3" applyNumberFormat="1" applyBorder="1" applyAlignment="1">
      <alignment horizontal="center" vertical="center"/>
    </xf>
    <xf numFmtId="49" fontId="0" fillId="0" borderId="11" xfId="1" applyNumberFormat="1" applyFont="1" applyBorder="1" applyAlignment="1">
      <alignment vertical="center"/>
    </xf>
    <xf numFmtId="49" fontId="0" fillId="0" borderId="26" xfId="1" applyNumberFormat="1" applyFont="1" applyBorder="1" applyAlignment="1">
      <alignment horizontal="right" vertical="center"/>
    </xf>
    <xf numFmtId="0" fontId="7" fillId="0" borderId="28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2" xfId="1" applyFont="1" applyBorder="1" applyAlignment="1">
      <alignment horizontal="left" vertical="center"/>
    </xf>
    <xf numFmtId="0" fontId="7" fillId="0" borderId="22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49" fontId="9" fillId="0" borderId="11" xfId="3" quotePrefix="1" applyNumberFormat="1" applyBorder="1" applyAlignment="1">
      <alignment horizontal="center" vertical="center"/>
    </xf>
    <xf numFmtId="0" fontId="0" fillId="0" borderId="24" xfId="1" applyFont="1" applyBorder="1" applyAlignment="1">
      <alignment horizontal="center" vertical="center"/>
    </xf>
    <xf numFmtId="176" fontId="0" fillId="0" borderId="25" xfId="1" applyNumberFormat="1" applyFont="1" applyBorder="1" applyAlignment="1">
      <alignment vertical="center"/>
    </xf>
    <xf numFmtId="0" fontId="0" fillId="0" borderId="11" xfId="0" applyBorder="1" applyAlignment="1">
      <alignment horizontal="left" vertical="center"/>
    </xf>
    <xf numFmtId="38" fontId="0" fillId="0" borderId="22" xfId="2" applyFont="1" applyBorder="1" applyAlignment="1">
      <alignment vertical="center"/>
    </xf>
    <xf numFmtId="38" fontId="10" fillId="0" borderId="11" xfId="2" applyFont="1" applyBorder="1" applyAlignment="1">
      <alignment vertical="center"/>
    </xf>
    <xf numFmtId="0" fontId="0" fillId="0" borderId="22" xfId="1" applyFont="1" applyBorder="1" applyAlignment="1">
      <alignment horizontal="left" vertical="center"/>
    </xf>
    <xf numFmtId="0" fontId="0" fillId="0" borderId="22" xfId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" xfId="1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0" xfId="1" applyFont="1" applyBorder="1" applyAlignment="1">
      <alignment horizontal="center" vertical="center"/>
    </xf>
    <xf numFmtId="0" fontId="0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/>
    </xf>
    <xf numFmtId="0" fontId="6" fillId="0" borderId="20" xfId="1" applyFont="1" applyBorder="1" applyAlignment="1">
      <alignment horizontal="left" vertical="center"/>
    </xf>
    <xf numFmtId="0" fontId="6" fillId="0" borderId="13" xfId="1" applyFont="1" applyBorder="1" applyAlignment="1">
      <alignment horizontal="left" vertical="center"/>
    </xf>
    <xf numFmtId="0" fontId="1" fillId="0" borderId="8" xfId="1" applyBorder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0" fillId="0" borderId="0" xfId="1" applyFont="1" applyAlignment="1">
      <alignment horizontal="left" vertical="center"/>
    </xf>
    <xf numFmtId="49" fontId="13" fillId="0" borderId="11" xfId="3" quotePrefix="1" applyNumberFormat="1" applyFont="1" applyBorder="1" applyAlignment="1">
      <alignment horizontal="center" vertical="center"/>
    </xf>
    <xf numFmtId="49" fontId="14" fillId="0" borderId="11" xfId="3" quotePrefix="1" applyNumberFormat="1" applyFont="1" applyBorder="1" applyAlignment="1">
      <alignment horizontal="center" vertical="center"/>
    </xf>
  </cellXfs>
  <cellStyles count="5">
    <cellStyle name="パーセント" xfId="4" builtinId="5"/>
    <cellStyle name="ハイパーリンク" xfId="3" builtinId="8"/>
    <cellStyle name="桁区切り 2" xfId="2" xr:uid="{9FBA1D4F-77E9-4F06-A830-3135C8573C54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ryosyusyo\ryo4_kadoya.pdf" TargetMode="External"/><Relationship Id="rId3" Type="http://schemas.openxmlformats.org/officeDocument/2006/relationships/hyperlink" Target="seikyusyo/sei3_teeburand.pdf" TargetMode="External"/><Relationship Id="rId7" Type="http://schemas.openxmlformats.org/officeDocument/2006/relationships/hyperlink" Target="ryosyusyo\ryo3_teeburand.pdf" TargetMode="External"/><Relationship Id="rId2" Type="http://schemas.openxmlformats.org/officeDocument/2006/relationships/hyperlink" Target="seikyusyo/sei2_nextone.pdf" TargetMode="External"/><Relationship Id="rId1" Type="http://schemas.openxmlformats.org/officeDocument/2006/relationships/hyperlink" Target="seikyusyo/sei1_miyakohotel.pdf" TargetMode="External"/><Relationship Id="rId6" Type="http://schemas.openxmlformats.org/officeDocument/2006/relationships/hyperlink" Target="seikyusyo/sei5_shiruba-jinzai.pdf" TargetMode="External"/><Relationship Id="rId5" Type="http://schemas.openxmlformats.org/officeDocument/2006/relationships/hyperlink" Target="seikyusyo/sei5_shiruba-jinzai.pdf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seikyusyo/sei4_kadoya.pdf" TargetMode="External"/><Relationship Id="rId9" Type="http://schemas.openxmlformats.org/officeDocument/2006/relationships/hyperlink" Target="ryosyusyo\ryo5_shiruba-jinzai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opLeftCell="A25" zoomScaleNormal="100" zoomScaleSheetLayoutView="100" workbookViewId="0">
      <selection activeCell="B4" sqref="B4:F4"/>
    </sheetView>
  </sheetViews>
  <sheetFormatPr defaultColWidth="9" defaultRowHeight="12.75" x14ac:dyDescent="0.25"/>
  <cols>
    <col min="1" max="1" width="3.9296875" style="1" customWidth="1"/>
    <col min="2" max="2" width="18.59765625" style="1" customWidth="1"/>
    <col min="3" max="5" width="15.59765625" style="1" customWidth="1"/>
    <col min="6" max="6" width="18.9296875" style="1" customWidth="1"/>
    <col min="7" max="16384" width="9" style="1"/>
  </cols>
  <sheetData>
    <row r="1" spans="1:6" x14ac:dyDescent="0.25">
      <c r="A1" s="103" t="s">
        <v>34</v>
      </c>
      <c r="B1" s="103"/>
      <c r="C1" s="103"/>
      <c r="D1" s="103"/>
      <c r="E1" s="103"/>
      <c r="F1" s="103"/>
    </row>
    <row r="2" spans="1:6" ht="18.75" x14ac:dyDescent="0.25">
      <c r="A2" s="104" t="s">
        <v>0</v>
      </c>
      <c r="B2" s="104"/>
      <c r="C2" s="104"/>
      <c r="D2" s="104"/>
      <c r="E2" s="104"/>
      <c r="F2" s="104"/>
    </row>
    <row r="3" spans="1:6" ht="18.75" x14ac:dyDescent="0.25">
      <c r="A3" s="2"/>
      <c r="B3" s="23" t="s">
        <v>110</v>
      </c>
      <c r="C3" s="23"/>
      <c r="D3" s="23"/>
      <c r="E3" s="19"/>
      <c r="F3" s="19"/>
    </row>
    <row r="4" spans="1:6" ht="18.75" x14ac:dyDescent="0.25">
      <c r="A4" s="2"/>
      <c r="B4" s="105" t="s">
        <v>162</v>
      </c>
      <c r="C4" s="105"/>
      <c r="D4" s="105"/>
      <c r="E4" s="105"/>
      <c r="F4" s="105"/>
    </row>
    <row r="5" spans="1:6" ht="13.15" thickBot="1" x14ac:dyDescent="0.3">
      <c r="A5" s="106" t="s">
        <v>2</v>
      </c>
      <c r="B5" s="106"/>
      <c r="C5" s="106"/>
      <c r="D5" s="106"/>
      <c r="E5" s="106"/>
      <c r="F5" s="106"/>
    </row>
    <row r="6" spans="1:6" ht="19.5" customHeight="1" x14ac:dyDescent="0.25">
      <c r="A6" s="107" t="s">
        <v>3</v>
      </c>
      <c r="B6" s="108"/>
      <c r="C6" s="3" t="s">
        <v>4</v>
      </c>
      <c r="D6" s="3" t="s">
        <v>5</v>
      </c>
      <c r="E6" s="3" t="s">
        <v>6</v>
      </c>
      <c r="F6" s="4" t="s">
        <v>7</v>
      </c>
    </row>
    <row r="7" spans="1:6" ht="19.5" customHeight="1" x14ac:dyDescent="0.25">
      <c r="A7" s="109" t="s">
        <v>8</v>
      </c>
      <c r="B7" s="110"/>
      <c r="C7" s="5"/>
      <c r="D7" s="5"/>
      <c r="E7" s="6"/>
      <c r="F7" s="7"/>
    </row>
    <row r="8" spans="1:6" ht="19.5" customHeight="1" x14ac:dyDescent="0.25">
      <c r="A8" s="8">
        <v>1</v>
      </c>
      <c r="B8" s="9" t="s">
        <v>9</v>
      </c>
      <c r="C8" s="10"/>
      <c r="D8" s="10"/>
      <c r="E8" s="10">
        <f t="shared" ref="E8:E15" si="0">C8-D8</f>
        <v>0</v>
      </c>
      <c r="F8" s="11"/>
    </row>
    <row r="9" spans="1:6" ht="19.5" customHeight="1" x14ac:dyDescent="0.25">
      <c r="A9" s="8">
        <v>2</v>
      </c>
      <c r="B9" s="9" t="s">
        <v>10</v>
      </c>
      <c r="C9" s="10"/>
      <c r="D9" s="10"/>
      <c r="E9" s="10">
        <f t="shared" si="0"/>
        <v>0</v>
      </c>
      <c r="F9" s="11"/>
    </row>
    <row r="10" spans="1:6" ht="19.5" customHeight="1" x14ac:dyDescent="0.25">
      <c r="A10" s="8">
        <v>3</v>
      </c>
      <c r="B10" s="9" t="s">
        <v>11</v>
      </c>
      <c r="C10" s="10"/>
      <c r="D10" s="10"/>
      <c r="E10" s="10">
        <f t="shared" si="0"/>
        <v>0</v>
      </c>
      <c r="F10" s="11"/>
    </row>
    <row r="11" spans="1:6" ht="19.5" customHeight="1" x14ac:dyDescent="0.25">
      <c r="A11" s="8">
        <v>4</v>
      </c>
      <c r="B11" s="9" t="s">
        <v>12</v>
      </c>
      <c r="C11" s="10"/>
      <c r="D11" s="10"/>
      <c r="E11" s="10">
        <f t="shared" si="0"/>
        <v>0</v>
      </c>
      <c r="F11" s="11"/>
    </row>
    <row r="12" spans="1:6" ht="19.5" customHeight="1" x14ac:dyDescent="0.25">
      <c r="A12" s="8">
        <v>5</v>
      </c>
      <c r="B12" s="9" t="s">
        <v>13</v>
      </c>
      <c r="C12" s="10"/>
      <c r="D12" s="10"/>
      <c r="E12" s="10">
        <f t="shared" si="0"/>
        <v>0</v>
      </c>
      <c r="F12" s="11"/>
    </row>
    <row r="13" spans="1:6" ht="19.5" customHeight="1" x14ac:dyDescent="0.25">
      <c r="A13" s="8">
        <v>6</v>
      </c>
      <c r="B13" s="9" t="s">
        <v>14</v>
      </c>
      <c r="C13" s="10"/>
      <c r="D13" s="10"/>
      <c r="E13" s="10">
        <f t="shared" si="0"/>
        <v>0</v>
      </c>
      <c r="F13" s="11"/>
    </row>
    <row r="14" spans="1:6" ht="19.5" customHeight="1" x14ac:dyDescent="0.25">
      <c r="A14" s="8">
        <v>7</v>
      </c>
      <c r="B14" s="9" t="s">
        <v>15</v>
      </c>
      <c r="C14" s="10">
        <f>'収益費用明細書(様式12)'!G7</f>
        <v>213000</v>
      </c>
      <c r="D14" s="10">
        <f>'収益費用明細書(様式12)'!H7</f>
        <v>213000</v>
      </c>
      <c r="E14" s="10">
        <f t="shared" si="0"/>
        <v>0</v>
      </c>
      <c r="F14" s="11"/>
    </row>
    <row r="15" spans="1:6" ht="19.5" customHeight="1" x14ac:dyDescent="0.25">
      <c r="A15" s="8">
        <v>8</v>
      </c>
      <c r="B15" s="9" t="s">
        <v>16</v>
      </c>
      <c r="C15" s="10">
        <v>1</v>
      </c>
      <c r="D15" s="10">
        <v>20</v>
      </c>
      <c r="E15" s="10">
        <f t="shared" si="0"/>
        <v>-19</v>
      </c>
      <c r="F15" s="11"/>
    </row>
    <row r="16" spans="1:6" ht="19.5" customHeight="1" x14ac:dyDescent="0.25">
      <c r="A16" s="109" t="s">
        <v>17</v>
      </c>
      <c r="B16" s="111"/>
      <c r="C16" s="12">
        <f>SUM(C8:C15)</f>
        <v>213001</v>
      </c>
      <c r="D16" s="12">
        <f>SUM(D8:D15)</f>
        <v>213020</v>
      </c>
      <c r="E16" s="12">
        <f>SUM(E8:E15)</f>
        <v>-19</v>
      </c>
      <c r="F16" s="13"/>
    </row>
    <row r="17" spans="1:6" ht="19.5" customHeight="1" x14ac:dyDescent="0.25">
      <c r="A17" s="109" t="s">
        <v>18</v>
      </c>
      <c r="B17" s="110"/>
      <c r="C17" s="5"/>
      <c r="D17" s="5"/>
      <c r="E17" s="5"/>
      <c r="F17" s="7"/>
    </row>
    <row r="18" spans="1:6" ht="19.5" customHeight="1" x14ac:dyDescent="0.25">
      <c r="A18" s="8">
        <v>1</v>
      </c>
      <c r="B18" s="9" t="s">
        <v>19</v>
      </c>
      <c r="C18" s="10">
        <f>'収益費用明細書(様式12)'!G23</f>
        <v>91600</v>
      </c>
      <c r="D18" s="10">
        <f>'収益費用明細書(様式12)'!H23</f>
        <v>91600</v>
      </c>
      <c r="E18" s="10">
        <f t="shared" ref="E18:E31" si="1">C18-D18</f>
        <v>0</v>
      </c>
      <c r="F18" s="11"/>
    </row>
    <row r="19" spans="1:6" ht="19.5" customHeight="1" x14ac:dyDescent="0.25">
      <c r="A19" s="8">
        <v>2</v>
      </c>
      <c r="B19" s="9" t="s">
        <v>35</v>
      </c>
      <c r="C19" s="10"/>
      <c r="D19" s="10"/>
      <c r="E19" s="10">
        <f t="shared" si="1"/>
        <v>0</v>
      </c>
      <c r="F19" s="11"/>
    </row>
    <row r="20" spans="1:6" ht="19.5" customHeight="1" x14ac:dyDescent="0.25">
      <c r="A20" s="8">
        <v>3</v>
      </c>
      <c r="B20" s="9" t="s">
        <v>20</v>
      </c>
      <c r="C20" s="10"/>
      <c r="D20" s="10"/>
      <c r="E20" s="10">
        <f t="shared" si="1"/>
        <v>0</v>
      </c>
      <c r="F20" s="11"/>
    </row>
    <row r="21" spans="1:6" ht="19.5" customHeight="1" x14ac:dyDescent="0.25">
      <c r="A21" s="8">
        <v>4</v>
      </c>
      <c r="B21" s="9" t="s">
        <v>21</v>
      </c>
      <c r="C21" s="10"/>
      <c r="D21" s="10"/>
      <c r="E21" s="10">
        <f t="shared" si="1"/>
        <v>0</v>
      </c>
      <c r="F21" s="11"/>
    </row>
    <row r="22" spans="1:6" ht="19.5" customHeight="1" x14ac:dyDescent="0.25">
      <c r="A22" s="14">
        <v>5</v>
      </c>
      <c r="B22" s="9" t="s">
        <v>22</v>
      </c>
      <c r="C22" s="10"/>
      <c r="D22" s="10"/>
      <c r="E22" s="10">
        <f t="shared" si="1"/>
        <v>0</v>
      </c>
      <c r="F22" s="11"/>
    </row>
    <row r="23" spans="1:6" ht="19.5" customHeight="1" x14ac:dyDescent="0.25">
      <c r="A23" s="14">
        <v>6</v>
      </c>
      <c r="B23" s="9" t="s">
        <v>23</v>
      </c>
      <c r="C23" s="10">
        <f>'収益費用明細書(様式12)'!G30</f>
        <v>107855</v>
      </c>
      <c r="D23" s="10">
        <f>'収益費用明細書(様式12)'!H30</f>
        <v>107855</v>
      </c>
      <c r="E23" s="10">
        <f t="shared" si="1"/>
        <v>0</v>
      </c>
      <c r="F23" s="11"/>
    </row>
    <row r="24" spans="1:6" ht="19.5" customHeight="1" x14ac:dyDescent="0.25">
      <c r="A24" s="14">
        <v>7</v>
      </c>
      <c r="B24" s="9" t="s">
        <v>24</v>
      </c>
      <c r="C24" s="10"/>
      <c r="D24" s="10"/>
      <c r="E24" s="10">
        <f t="shared" si="1"/>
        <v>0</v>
      </c>
      <c r="F24" s="11"/>
    </row>
    <row r="25" spans="1:6" ht="19.5" customHeight="1" x14ac:dyDescent="0.25">
      <c r="A25" s="14">
        <v>8</v>
      </c>
      <c r="B25" s="9" t="s">
        <v>37</v>
      </c>
      <c r="C25" s="10"/>
      <c r="D25" s="10"/>
      <c r="E25" s="10">
        <f t="shared" si="1"/>
        <v>0</v>
      </c>
      <c r="F25" s="11"/>
    </row>
    <row r="26" spans="1:6" ht="19.5" customHeight="1" x14ac:dyDescent="0.25">
      <c r="A26" s="14">
        <v>9</v>
      </c>
      <c r="B26" s="9" t="s">
        <v>25</v>
      </c>
      <c r="C26" s="10"/>
      <c r="D26" s="10"/>
      <c r="E26" s="10">
        <f t="shared" si="1"/>
        <v>0</v>
      </c>
      <c r="F26" s="11"/>
    </row>
    <row r="27" spans="1:6" ht="19.5" customHeight="1" x14ac:dyDescent="0.25">
      <c r="A27" s="14">
        <v>10</v>
      </c>
      <c r="B27" s="9" t="s">
        <v>26</v>
      </c>
      <c r="C27" s="10"/>
      <c r="D27" s="10"/>
      <c r="E27" s="10">
        <f t="shared" si="1"/>
        <v>0</v>
      </c>
      <c r="F27" s="11"/>
    </row>
    <row r="28" spans="1:6" ht="19.5" customHeight="1" x14ac:dyDescent="0.25">
      <c r="A28" s="14">
        <v>11</v>
      </c>
      <c r="B28" s="9" t="s">
        <v>27</v>
      </c>
      <c r="C28" s="10"/>
      <c r="D28" s="10"/>
      <c r="E28" s="10">
        <f t="shared" si="1"/>
        <v>0</v>
      </c>
      <c r="F28" s="11"/>
    </row>
    <row r="29" spans="1:6" ht="19.5" customHeight="1" x14ac:dyDescent="0.25">
      <c r="A29" s="14">
        <v>12</v>
      </c>
      <c r="B29" s="9" t="s">
        <v>28</v>
      </c>
      <c r="C29" s="10"/>
      <c r="D29" s="10"/>
      <c r="E29" s="10">
        <f t="shared" si="1"/>
        <v>0</v>
      </c>
      <c r="F29" s="11"/>
    </row>
    <row r="30" spans="1:6" ht="19.5" customHeight="1" x14ac:dyDescent="0.25">
      <c r="A30" s="14">
        <v>13</v>
      </c>
      <c r="B30" s="9" t="s">
        <v>29</v>
      </c>
      <c r="C30" s="10"/>
      <c r="D30" s="10"/>
      <c r="E30" s="10">
        <f t="shared" si="1"/>
        <v>0</v>
      </c>
      <c r="F30" s="11"/>
    </row>
    <row r="31" spans="1:6" ht="19.5" customHeight="1" x14ac:dyDescent="0.25">
      <c r="A31" s="14">
        <v>14</v>
      </c>
      <c r="B31" s="9" t="s">
        <v>30</v>
      </c>
      <c r="C31" s="10">
        <f>'収益費用明細書(様式12)'!G35</f>
        <v>4060</v>
      </c>
      <c r="D31" s="10">
        <f>'収益費用明細書(様式12)'!H35</f>
        <v>4060</v>
      </c>
      <c r="E31" s="10">
        <f t="shared" si="1"/>
        <v>0</v>
      </c>
      <c r="F31" s="11"/>
    </row>
    <row r="32" spans="1:6" ht="19.5" customHeight="1" x14ac:dyDescent="0.25">
      <c r="A32" s="14">
        <v>15</v>
      </c>
      <c r="B32" s="9" t="s">
        <v>31</v>
      </c>
      <c r="C32" s="10">
        <f>'収益費用明細書(様式12)'!G37</f>
        <v>9486</v>
      </c>
      <c r="D32" s="15"/>
      <c r="E32" s="10">
        <f>C32</f>
        <v>9486</v>
      </c>
      <c r="F32" s="11"/>
    </row>
    <row r="33" spans="1:6" ht="19.5" customHeight="1" x14ac:dyDescent="0.25">
      <c r="A33" s="109" t="s">
        <v>32</v>
      </c>
      <c r="B33" s="111"/>
      <c r="C33" s="10">
        <f>SUM(C18:C32)</f>
        <v>213001</v>
      </c>
      <c r="D33" s="10">
        <f>SUM(D18:D31)</f>
        <v>203515</v>
      </c>
      <c r="E33" s="10">
        <f>SUM(E18:E32)</f>
        <v>9486</v>
      </c>
      <c r="F33" s="11"/>
    </row>
    <row r="34" spans="1:6" ht="19.5" customHeight="1" thickBot="1" x14ac:dyDescent="0.3">
      <c r="A34" s="112" t="s">
        <v>33</v>
      </c>
      <c r="B34" s="113"/>
      <c r="C34" s="16"/>
      <c r="D34" s="17">
        <f>D16-D33</f>
        <v>9505</v>
      </c>
      <c r="E34" s="16"/>
      <c r="F34" s="18"/>
    </row>
    <row r="35" spans="1:6" x14ac:dyDescent="0.25">
      <c r="A35" s="114"/>
      <c r="B35" s="114"/>
      <c r="C35" s="114"/>
      <c r="D35" s="114"/>
      <c r="E35" s="114"/>
      <c r="F35" s="114"/>
    </row>
    <row r="36" spans="1:6" ht="18" customHeight="1" x14ac:dyDescent="0.25">
      <c r="A36" s="100"/>
      <c r="B36" s="101" t="s">
        <v>161</v>
      </c>
      <c r="C36" s="101"/>
      <c r="D36" s="101"/>
      <c r="E36" s="101"/>
      <c r="F36" s="101"/>
    </row>
    <row r="37" spans="1:6" ht="17.25" customHeight="1" x14ac:dyDescent="0.25">
      <c r="A37" s="100"/>
      <c r="B37" s="102"/>
      <c r="C37" s="102"/>
      <c r="D37" s="102"/>
      <c r="E37" s="102"/>
      <c r="F37" s="102"/>
    </row>
  </sheetData>
  <mergeCells count="14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</mergeCells>
  <phoneticPr fontId="2"/>
  <dataValidations count="1">
    <dataValidation showDropDown="1" showInputMessage="1" showErrorMessage="1" sqref="C3:D3" xr:uid="{E2388067-8D2D-4246-8E5B-0A82DC06CE3C}"/>
  </dataValidations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D0E07-0040-4598-9998-F630C7DEA6FB}">
  <dimension ref="A1:K45"/>
  <sheetViews>
    <sheetView tabSelected="1" topLeftCell="A29" zoomScaleNormal="100" workbookViewId="0">
      <selection activeCell="J33" sqref="J31:J33"/>
    </sheetView>
  </sheetViews>
  <sheetFormatPr defaultColWidth="9" defaultRowHeight="12.75" x14ac:dyDescent="0.25"/>
  <cols>
    <col min="1" max="1" width="1.59765625" style="1" customWidth="1"/>
    <col min="2" max="2" width="3.59765625" style="1" customWidth="1"/>
    <col min="3" max="3" width="1.59765625" style="1" customWidth="1"/>
    <col min="4" max="4" width="18.59765625" style="1" customWidth="1"/>
    <col min="5" max="5" width="11.59765625" style="1" customWidth="1"/>
    <col min="6" max="6" width="32.73046875" style="1" customWidth="1"/>
    <col min="7" max="9" width="12.9296875" style="1" customWidth="1"/>
    <col min="10" max="10" width="5.06640625" style="1" bestFit="1" customWidth="1"/>
    <col min="11" max="16384" width="9" style="1"/>
  </cols>
  <sheetData>
    <row r="1" spans="1:11" x14ac:dyDescent="0.25">
      <c r="A1" s="20"/>
      <c r="B1" s="20"/>
      <c r="C1" s="20"/>
      <c r="D1" s="103" t="s">
        <v>38</v>
      </c>
      <c r="E1" s="103"/>
      <c r="F1" s="103"/>
      <c r="G1" s="103"/>
      <c r="H1" s="103"/>
      <c r="I1" s="103"/>
      <c r="J1" s="103"/>
      <c r="K1" s="20"/>
    </row>
    <row r="2" spans="1:11" x14ac:dyDescent="0.25">
      <c r="A2" s="20"/>
      <c r="B2" s="20"/>
      <c r="C2" s="20"/>
      <c r="D2" s="19" t="s">
        <v>36</v>
      </c>
      <c r="E2" s="105" t="s">
        <v>111</v>
      </c>
      <c r="F2" s="105"/>
      <c r="G2" s="23"/>
      <c r="H2" s="23"/>
      <c r="I2" s="19"/>
      <c r="J2" s="21"/>
      <c r="K2" s="20"/>
    </row>
    <row r="3" spans="1:11" x14ac:dyDescent="0.25">
      <c r="A3" s="20"/>
      <c r="B3" s="20"/>
      <c r="C3" s="20"/>
      <c r="D3" s="19" t="s">
        <v>1</v>
      </c>
      <c r="E3" s="135" t="s">
        <v>112</v>
      </c>
      <c r="F3" s="135"/>
      <c r="G3" s="135"/>
      <c r="H3" s="135"/>
      <c r="I3" s="19"/>
      <c r="J3" s="21"/>
      <c r="K3" s="20"/>
    </row>
    <row r="4" spans="1:11" x14ac:dyDescent="0.25">
      <c r="A4" s="20"/>
      <c r="B4" s="20"/>
      <c r="C4" s="20"/>
      <c r="D4" s="21"/>
      <c r="E4" s="21"/>
      <c r="F4" s="21"/>
      <c r="G4" s="21"/>
      <c r="H4" s="21"/>
      <c r="I4" s="21"/>
      <c r="J4" s="21"/>
      <c r="K4" s="20"/>
    </row>
    <row r="5" spans="1:11" x14ac:dyDescent="0.25">
      <c r="A5" s="124" t="s">
        <v>39</v>
      </c>
      <c r="B5" s="124"/>
      <c r="C5" s="124"/>
      <c r="D5" s="124"/>
      <c r="E5" s="22" t="s">
        <v>40</v>
      </c>
      <c r="F5" s="20"/>
      <c r="G5" s="20"/>
      <c r="H5" s="20"/>
      <c r="I5" s="125" t="s">
        <v>41</v>
      </c>
      <c r="J5" s="125"/>
      <c r="K5" s="20"/>
    </row>
    <row r="6" spans="1:11" ht="30" customHeight="1" x14ac:dyDescent="0.25">
      <c r="A6" s="126" t="s">
        <v>42</v>
      </c>
      <c r="B6" s="110"/>
      <c r="C6" s="110"/>
      <c r="D6" s="111"/>
      <c r="E6" s="127" t="s">
        <v>43</v>
      </c>
      <c r="F6" s="111"/>
      <c r="G6" s="24" t="s">
        <v>4</v>
      </c>
      <c r="H6" s="24" t="s">
        <v>5</v>
      </c>
      <c r="I6" s="25" t="s">
        <v>44</v>
      </c>
      <c r="J6" s="26" t="s">
        <v>74</v>
      </c>
      <c r="K6" s="20"/>
    </row>
    <row r="7" spans="1:11" ht="30" customHeight="1" x14ac:dyDescent="0.25">
      <c r="A7" s="27" t="s">
        <v>45</v>
      </c>
      <c r="B7" s="28" t="s">
        <v>46</v>
      </c>
      <c r="C7" s="29" t="s">
        <v>47</v>
      </c>
      <c r="D7" s="30" t="s">
        <v>48</v>
      </c>
      <c r="E7" s="128" t="s">
        <v>113</v>
      </c>
      <c r="F7" s="129"/>
      <c r="G7" s="31">
        <v>213000</v>
      </c>
      <c r="H7" s="31">
        <v>213000</v>
      </c>
      <c r="I7" s="31">
        <f>G7-H7</f>
        <v>0</v>
      </c>
      <c r="J7" s="30"/>
      <c r="K7" s="20"/>
    </row>
    <row r="8" spans="1:11" ht="30" customHeight="1" x14ac:dyDescent="0.25">
      <c r="A8" s="27" t="s">
        <v>45</v>
      </c>
      <c r="B8" s="28" t="s">
        <v>77</v>
      </c>
      <c r="C8" s="29" t="s">
        <v>47</v>
      </c>
      <c r="D8" s="30" t="s">
        <v>78</v>
      </c>
      <c r="E8" s="133" t="s">
        <v>79</v>
      </c>
      <c r="F8" s="134"/>
      <c r="G8" s="31">
        <v>1</v>
      </c>
      <c r="H8" s="31">
        <v>20</v>
      </c>
      <c r="I8" s="31">
        <f>H8-G8</f>
        <v>19</v>
      </c>
      <c r="J8" s="30"/>
      <c r="K8" s="20"/>
    </row>
    <row r="9" spans="1:11" ht="30" customHeight="1" x14ac:dyDescent="0.25">
      <c r="A9" s="121" t="s">
        <v>49</v>
      </c>
      <c r="B9" s="122"/>
      <c r="C9" s="122"/>
      <c r="D9" s="122"/>
      <c r="E9" s="122"/>
      <c r="F9" s="123"/>
      <c r="G9" s="32">
        <f>SUM(G7:G8)</f>
        <v>213001</v>
      </c>
      <c r="H9" s="32">
        <f t="shared" ref="H9:I9" si="0">SUM(H7:H8)</f>
        <v>213020</v>
      </c>
      <c r="I9" s="32">
        <f t="shared" si="0"/>
        <v>19</v>
      </c>
      <c r="J9" s="30"/>
      <c r="K9" s="20"/>
    </row>
    <row r="10" spans="1:11" ht="13.5" customHeight="1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20"/>
    </row>
    <row r="11" spans="1:11" ht="13.5" customHeight="1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20"/>
    </row>
    <row r="12" spans="1:11" ht="17.2" customHeight="1" x14ac:dyDescent="0.25">
      <c r="A12" s="33"/>
      <c r="B12" s="33"/>
      <c r="C12" s="33"/>
      <c r="D12" s="130"/>
      <c r="E12" s="130"/>
      <c r="F12" s="130"/>
      <c r="G12" s="130"/>
      <c r="H12" s="130"/>
      <c r="I12" s="130"/>
      <c r="J12" s="130"/>
      <c r="K12" s="20"/>
    </row>
    <row r="13" spans="1:11" ht="17.2" customHeight="1" x14ac:dyDescent="0.25">
      <c r="A13" s="131" t="s">
        <v>50</v>
      </c>
      <c r="B13" s="131"/>
      <c r="C13" s="131"/>
      <c r="D13" s="131"/>
      <c r="E13" s="34" t="s">
        <v>51</v>
      </c>
      <c r="F13" s="33"/>
      <c r="G13" s="33"/>
      <c r="H13" s="33"/>
      <c r="I13" s="132" t="s">
        <v>41</v>
      </c>
      <c r="J13" s="132"/>
      <c r="K13" s="20"/>
    </row>
    <row r="14" spans="1:11" ht="30" customHeight="1" x14ac:dyDescent="0.25">
      <c r="A14" s="121" t="s">
        <v>42</v>
      </c>
      <c r="B14" s="122"/>
      <c r="C14" s="122"/>
      <c r="D14" s="123"/>
      <c r="E14" s="35" t="s">
        <v>52</v>
      </c>
      <c r="F14" s="35" t="s">
        <v>53</v>
      </c>
      <c r="G14" s="35" t="s">
        <v>4</v>
      </c>
      <c r="H14" s="35" t="s">
        <v>5</v>
      </c>
      <c r="I14" s="36" t="s">
        <v>6</v>
      </c>
      <c r="J14" s="26" t="s">
        <v>54</v>
      </c>
      <c r="K14" s="20"/>
    </row>
    <row r="15" spans="1:11" ht="30" customHeight="1" x14ac:dyDescent="0.25">
      <c r="A15" s="67" t="s">
        <v>45</v>
      </c>
      <c r="B15" s="68">
        <v>1</v>
      </c>
      <c r="C15" s="69" t="s">
        <v>47</v>
      </c>
      <c r="D15" s="70" t="s">
        <v>82</v>
      </c>
      <c r="E15" s="87" t="s">
        <v>83</v>
      </c>
      <c r="F15" s="53" t="s">
        <v>114</v>
      </c>
      <c r="G15" s="55">
        <v>30000</v>
      </c>
      <c r="H15" s="37">
        <v>30000</v>
      </c>
      <c r="I15" s="37">
        <f t="shared" ref="I15:I37" si="1">G15-H15</f>
        <v>0</v>
      </c>
      <c r="J15" s="79" t="s">
        <v>108</v>
      </c>
      <c r="K15" s="20"/>
    </row>
    <row r="16" spans="1:11" ht="30" customHeight="1" x14ac:dyDescent="0.25">
      <c r="A16" s="67"/>
      <c r="B16" s="68"/>
      <c r="C16" s="69"/>
      <c r="D16" s="71"/>
      <c r="E16" s="117" t="s">
        <v>84</v>
      </c>
      <c r="F16" s="53" t="s">
        <v>115</v>
      </c>
      <c r="G16" s="55">
        <v>27500</v>
      </c>
      <c r="H16" s="55">
        <v>27500</v>
      </c>
      <c r="I16" s="37">
        <f t="shared" si="1"/>
        <v>0</v>
      </c>
      <c r="J16" s="79" t="s">
        <v>136</v>
      </c>
      <c r="K16" s="20"/>
    </row>
    <row r="17" spans="1:11" ht="30" customHeight="1" x14ac:dyDescent="0.25">
      <c r="A17" s="67"/>
      <c r="B17" s="68"/>
      <c r="C17" s="69"/>
      <c r="D17" s="71"/>
      <c r="E17" s="118"/>
      <c r="F17" s="53" t="s">
        <v>116</v>
      </c>
      <c r="G17" s="55">
        <v>1100</v>
      </c>
      <c r="H17" s="55">
        <v>1100</v>
      </c>
      <c r="I17" s="37">
        <f t="shared" si="1"/>
        <v>0</v>
      </c>
      <c r="J17" s="79" t="s">
        <v>137</v>
      </c>
      <c r="K17" s="20"/>
    </row>
    <row r="18" spans="1:11" ht="30" customHeight="1" x14ac:dyDescent="0.25">
      <c r="A18" s="67"/>
      <c r="B18" s="68"/>
      <c r="C18" s="69"/>
      <c r="D18" s="71"/>
      <c r="E18" s="118"/>
      <c r="F18" s="53" t="s">
        <v>117</v>
      </c>
      <c r="G18" s="55">
        <v>5500</v>
      </c>
      <c r="H18" s="55">
        <v>5500</v>
      </c>
      <c r="I18" s="37">
        <f t="shared" si="1"/>
        <v>0</v>
      </c>
      <c r="J18" s="79" t="s">
        <v>138</v>
      </c>
      <c r="K18" s="20"/>
    </row>
    <row r="19" spans="1:11" ht="30" customHeight="1" x14ac:dyDescent="0.25">
      <c r="A19" s="67"/>
      <c r="B19" s="68"/>
      <c r="C19" s="69"/>
      <c r="D19" s="71"/>
      <c r="E19" s="118"/>
      <c r="F19" s="53" t="s">
        <v>118</v>
      </c>
      <c r="G19" s="55">
        <v>27500</v>
      </c>
      <c r="H19" s="55">
        <v>27500</v>
      </c>
      <c r="I19" s="37">
        <f t="shared" si="1"/>
        <v>0</v>
      </c>
      <c r="J19" s="79" t="s">
        <v>139</v>
      </c>
      <c r="K19" s="20"/>
    </row>
    <row r="20" spans="1:11" ht="30" customHeight="1" x14ac:dyDescent="0.25">
      <c r="A20" s="67"/>
      <c r="B20" s="68"/>
      <c r="C20" s="69"/>
      <c r="D20" s="71"/>
      <c r="E20" s="118"/>
      <c r="F20" s="53" t="s">
        <v>119</v>
      </c>
      <c r="G20" s="55">
        <v>0</v>
      </c>
      <c r="H20" s="55">
        <v>0</v>
      </c>
      <c r="I20" s="37">
        <f t="shared" si="1"/>
        <v>0</v>
      </c>
      <c r="J20" s="79"/>
      <c r="K20" s="20"/>
    </row>
    <row r="21" spans="1:11" ht="30" customHeight="1" x14ac:dyDescent="0.25">
      <c r="A21" s="67"/>
      <c r="B21" s="68"/>
      <c r="C21" s="69"/>
      <c r="D21" s="71"/>
      <c r="E21" s="118"/>
      <c r="F21" s="53" t="s">
        <v>120</v>
      </c>
      <c r="G21" s="55">
        <v>0</v>
      </c>
      <c r="H21" s="55">
        <v>0</v>
      </c>
      <c r="I21" s="37">
        <f t="shared" si="1"/>
        <v>0</v>
      </c>
      <c r="J21" s="79"/>
      <c r="K21" s="20"/>
    </row>
    <row r="22" spans="1:11" ht="30" customHeight="1" x14ac:dyDescent="0.25">
      <c r="A22" s="67"/>
      <c r="B22" s="68"/>
      <c r="C22" s="69"/>
      <c r="D22" s="71"/>
      <c r="E22" s="119"/>
      <c r="F22" s="53" t="s">
        <v>121</v>
      </c>
      <c r="G22" s="55">
        <v>0</v>
      </c>
      <c r="H22" s="55">
        <v>0</v>
      </c>
      <c r="I22" s="37">
        <f t="shared" si="1"/>
        <v>0</v>
      </c>
      <c r="J22" s="79"/>
      <c r="K22" s="20"/>
    </row>
    <row r="23" spans="1:11" ht="30" customHeight="1" x14ac:dyDescent="0.25">
      <c r="A23" s="72"/>
      <c r="B23" s="56"/>
      <c r="C23" s="56"/>
      <c r="D23" s="54"/>
      <c r="E23" s="115" t="s">
        <v>55</v>
      </c>
      <c r="F23" s="116"/>
      <c r="G23" s="57">
        <f>SUM(G15:G22)</f>
        <v>91600</v>
      </c>
      <c r="H23" s="57">
        <f>SUM(H15:H22)</f>
        <v>91600</v>
      </c>
      <c r="I23" s="37">
        <f t="shared" si="1"/>
        <v>0</v>
      </c>
      <c r="J23" s="52"/>
      <c r="K23" s="20"/>
    </row>
    <row r="24" spans="1:11" ht="30" customHeight="1" x14ac:dyDescent="0.25">
      <c r="A24" s="73" t="s">
        <v>85</v>
      </c>
      <c r="B24" s="68">
        <v>2</v>
      </c>
      <c r="C24" s="69" t="s">
        <v>86</v>
      </c>
      <c r="D24" s="74" t="s">
        <v>122</v>
      </c>
      <c r="E24" s="88" t="s">
        <v>123</v>
      </c>
      <c r="F24" s="53" t="s">
        <v>126</v>
      </c>
      <c r="G24" s="55">
        <v>53980</v>
      </c>
      <c r="H24" s="55">
        <v>53980</v>
      </c>
      <c r="I24" s="37">
        <f t="shared" si="1"/>
        <v>0</v>
      </c>
      <c r="J24" s="52">
        <v>2</v>
      </c>
      <c r="K24" s="20"/>
    </row>
    <row r="25" spans="1:11" ht="30" customHeight="1" x14ac:dyDescent="0.25">
      <c r="A25" s="73"/>
      <c r="B25" s="68"/>
      <c r="C25" s="69"/>
      <c r="D25" s="74"/>
      <c r="E25" s="88" t="s">
        <v>123</v>
      </c>
      <c r="F25" s="53" t="s">
        <v>127</v>
      </c>
      <c r="G25" s="55">
        <v>30000</v>
      </c>
      <c r="H25" s="55">
        <v>30000</v>
      </c>
      <c r="I25" s="37">
        <f t="shared" si="1"/>
        <v>0</v>
      </c>
      <c r="J25" s="52">
        <v>3</v>
      </c>
      <c r="K25" s="20"/>
    </row>
    <row r="26" spans="1:11" ht="30" customHeight="1" x14ac:dyDescent="0.25">
      <c r="A26" s="73"/>
      <c r="B26" s="68"/>
      <c r="C26" s="69"/>
      <c r="D26" s="74"/>
      <c r="E26" s="88" t="s">
        <v>123</v>
      </c>
      <c r="F26" s="53" t="s">
        <v>128</v>
      </c>
      <c r="G26" s="55">
        <v>10000</v>
      </c>
      <c r="H26" s="55">
        <v>10000</v>
      </c>
      <c r="I26" s="37">
        <f t="shared" si="1"/>
        <v>0</v>
      </c>
      <c r="J26" s="52">
        <v>4</v>
      </c>
      <c r="K26" s="20"/>
    </row>
    <row r="27" spans="1:11" ht="30" customHeight="1" x14ac:dyDescent="0.25">
      <c r="A27" s="73"/>
      <c r="B27" s="68"/>
      <c r="C27" s="69"/>
      <c r="D27" s="74"/>
      <c r="E27" s="88" t="s">
        <v>124</v>
      </c>
      <c r="F27" s="53" t="s">
        <v>129</v>
      </c>
      <c r="G27" s="55">
        <v>12500</v>
      </c>
      <c r="H27" s="55">
        <v>12500</v>
      </c>
      <c r="I27" s="37">
        <f t="shared" si="1"/>
        <v>0</v>
      </c>
      <c r="J27" s="79" t="s">
        <v>140</v>
      </c>
      <c r="K27" s="20"/>
    </row>
    <row r="28" spans="1:11" ht="30" customHeight="1" x14ac:dyDescent="0.25">
      <c r="A28" s="73"/>
      <c r="B28" s="68"/>
      <c r="C28" s="69"/>
      <c r="D28" s="74"/>
      <c r="E28" s="88" t="s">
        <v>123</v>
      </c>
      <c r="F28" s="53" t="s">
        <v>130</v>
      </c>
      <c r="G28" s="55">
        <v>375</v>
      </c>
      <c r="H28" s="55">
        <v>375</v>
      </c>
      <c r="I28" s="37">
        <f t="shared" si="1"/>
        <v>0</v>
      </c>
      <c r="J28" s="79" t="s">
        <v>142</v>
      </c>
      <c r="K28" s="20"/>
    </row>
    <row r="29" spans="1:11" ht="30" customHeight="1" x14ac:dyDescent="0.25">
      <c r="A29" s="73"/>
      <c r="B29" s="68"/>
      <c r="C29" s="69"/>
      <c r="D29" s="74"/>
      <c r="E29" s="88" t="s">
        <v>125</v>
      </c>
      <c r="F29" s="53" t="s">
        <v>131</v>
      </c>
      <c r="G29" s="55">
        <v>1000</v>
      </c>
      <c r="H29" s="55">
        <v>1000</v>
      </c>
      <c r="I29" s="37">
        <f t="shared" si="1"/>
        <v>0</v>
      </c>
      <c r="J29" s="79" t="s">
        <v>143</v>
      </c>
      <c r="K29" s="20"/>
    </row>
    <row r="30" spans="1:11" ht="30" customHeight="1" x14ac:dyDescent="0.25">
      <c r="A30" s="72"/>
      <c r="B30" s="56"/>
      <c r="C30" s="56"/>
      <c r="D30" s="54"/>
      <c r="E30" s="115" t="s">
        <v>55</v>
      </c>
      <c r="F30" s="116"/>
      <c r="G30" s="55">
        <f>SUM(G24:G29)</f>
        <v>107855</v>
      </c>
      <c r="H30" s="55">
        <f t="shared" ref="H30:I30" si="2">SUM(H24:H29)</f>
        <v>107855</v>
      </c>
      <c r="I30" s="55">
        <f t="shared" si="2"/>
        <v>0</v>
      </c>
      <c r="J30" s="84"/>
      <c r="K30" s="20"/>
    </row>
    <row r="31" spans="1:11" ht="30" customHeight="1" x14ac:dyDescent="0.25">
      <c r="A31" s="73" t="s">
        <v>87</v>
      </c>
      <c r="B31" s="68">
        <v>14</v>
      </c>
      <c r="C31" s="69" t="s">
        <v>88</v>
      </c>
      <c r="D31" s="74" t="s">
        <v>89</v>
      </c>
      <c r="E31" s="120" t="s">
        <v>90</v>
      </c>
      <c r="F31" s="89" t="s">
        <v>132</v>
      </c>
      <c r="G31" s="55">
        <v>770</v>
      </c>
      <c r="H31" s="55">
        <v>770</v>
      </c>
      <c r="I31" s="37">
        <f t="shared" si="1"/>
        <v>0</v>
      </c>
      <c r="J31" s="139" t="s">
        <v>167</v>
      </c>
      <c r="K31" s="20"/>
    </row>
    <row r="32" spans="1:11" ht="30" customHeight="1" x14ac:dyDescent="0.25">
      <c r="A32" s="73"/>
      <c r="B32" s="68"/>
      <c r="C32" s="69"/>
      <c r="D32" s="74"/>
      <c r="E32" s="120"/>
      <c r="F32" s="89" t="s">
        <v>133</v>
      </c>
      <c r="G32" s="55">
        <v>770</v>
      </c>
      <c r="H32" s="55">
        <v>770</v>
      </c>
      <c r="I32" s="37">
        <f t="shared" si="1"/>
        <v>0</v>
      </c>
      <c r="J32" s="140" t="s">
        <v>168</v>
      </c>
      <c r="K32" s="20"/>
    </row>
    <row r="33" spans="1:11" ht="30" customHeight="1" x14ac:dyDescent="0.25">
      <c r="A33" s="73"/>
      <c r="B33" s="68"/>
      <c r="C33" s="69"/>
      <c r="D33" s="74"/>
      <c r="E33" s="120"/>
      <c r="F33" s="90" t="s">
        <v>134</v>
      </c>
      <c r="G33" s="55">
        <v>770</v>
      </c>
      <c r="H33" s="55">
        <v>770</v>
      </c>
      <c r="I33" s="37"/>
      <c r="J33" s="140" t="s">
        <v>169</v>
      </c>
      <c r="K33" s="20"/>
    </row>
    <row r="34" spans="1:11" ht="30" customHeight="1" x14ac:dyDescent="0.25">
      <c r="A34" s="73"/>
      <c r="B34" s="68"/>
      <c r="C34" s="69"/>
      <c r="D34" s="74"/>
      <c r="E34" s="75" t="s">
        <v>89</v>
      </c>
      <c r="F34" s="91" t="s">
        <v>135</v>
      </c>
      <c r="G34" s="55">
        <v>1750</v>
      </c>
      <c r="H34" s="55">
        <v>1750</v>
      </c>
      <c r="I34" s="37"/>
      <c r="J34" s="92" t="s">
        <v>141</v>
      </c>
      <c r="K34" s="20"/>
    </row>
    <row r="35" spans="1:11" ht="30" customHeight="1" x14ac:dyDescent="0.25">
      <c r="A35" s="72"/>
      <c r="B35" s="56"/>
      <c r="C35" s="56"/>
      <c r="D35" s="54"/>
      <c r="E35" s="115" t="s">
        <v>55</v>
      </c>
      <c r="F35" s="116"/>
      <c r="G35" s="55">
        <f>SUM(G31:G34)</f>
        <v>4060</v>
      </c>
      <c r="H35" s="55">
        <f t="shared" ref="H35:I35" si="3">SUM(H31:H34)</f>
        <v>4060</v>
      </c>
      <c r="I35" s="55">
        <f t="shared" si="3"/>
        <v>0</v>
      </c>
      <c r="J35" s="84"/>
      <c r="K35" s="20"/>
    </row>
    <row r="36" spans="1:11" ht="30" customHeight="1" x14ac:dyDescent="0.25">
      <c r="A36" s="67" t="s">
        <v>45</v>
      </c>
      <c r="B36" s="68">
        <v>15</v>
      </c>
      <c r="C36" s="69" t="s">
        <v>47</v>
      </c>
      <c r="D36" s="74" t="s">
        <v>75</v>
      </c>
      <c r="E36" s="54"/>
      <c r="F36" s="58">
        <f>(G36/G9)</f>
        <v>4.453500218308834E-2</v>
      </c>
      <c r="G36" s="55">
        <v>9486</v>
      </c>
      <c r="H36" s="55">
        <v>0</v>
      </c>
      <c r="I36" s="37">
        <f t="shared" si="1"/>
        <v>9486</v>
      </c>
      <c r="J36" s="84"/>
      <c r="K36" s="20"/>
    </row>
    <row r="37" spans="1:11" ht="30" customHeight="1" x14ac:dyDescent="0.25">
      <c r="A37" s="72"/>
      <c r="B37" s="56"/>
      <c r="C37" s="56"/>
      <c r="D37" s="54"/>
      <c r="E37" s="56"/>
      <c r="F37" s="54" t="s">
        <v>76</v>
      </c>
      <c r="G37" s="55">
        <f>SUM(G36:G36)</f>
        <v>9486</v>
      </c>
      <c r="H37" s="55">
        <f>SUM(H36:H36)</f>
        <v>0</v>
      </c>
      <c r="I37" s="37">
        <f t="shared" si="1"/>
        <v>9486</v>
      </c>
      <c r="J37" s="84"/>
      <c r="K37" s="20"/>
    </row>
    <row r="38" spans="1:11" ht="30" customHeight="1" x14ac:dyDescent="0.25">
      <c r="A38" s="38"/>
      <c r="B38" s="39"/>
      <c r="C38" s="39"/>
      <c r="D38" s="39"/>
      <c r="E38" s="56"/>
      <c r="F38" s="54" t="s">
        <v>56</v>
      </c>
      <c r="G38" s="55">
        <f>G23+G30+G35+G37</f>
        <v>213001</v>
      </c>
      <c r="H38" s="55">
        <f t="shared" ref="H38:I38" si="4">H23+H30+H35+H37</f>
        <v>203515</v>
      </c>
      <c r="I38" s="55">
        <f t="shared" si="4"/>
        <v>9486</v>
      </c>
      <c r="J38" s="85"/>
      <c r="K38" s="20"/>
    </row>
    <row r="39" spans="1:11" ht="19.5" customHeight="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1:11" ht="19.5" customHeight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9.5" customHeight="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9.5" customHeight="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ht="19.5" customHeight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ht="19.5" customHeight="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ht="19.5" customHeight="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</sheetData>
  <mergeCells count="19">
    <mergeCell ref="A14:D14"/>
    <mergeCell ref="D1:J1"/>
    <mergeCell ref="E2:F2"/>
    <mergeCell ref="A5:D5"/>
    <mergeCell ref="I5:J5"/>
    <mergeCell ref="A6:D6"/>
    <mergeCell ref="E6:F6"/>
    <mergeCell ref="E7:F7"/>
    <mergeCell ref="A9:F9"/>
    <mergeCell ref="D12:J12"/>
    <mergeCell ref="A13:D13"/>
    <mergeCell ref="I13:J13"/>
    <mergeCell ref="E8:F8"/>
    <mergeCell ref="E3:H3"/>
    <mergeCell ref="E35:F35"/>
    <mergeCell ref="E23:F23"/>
    <mergeCell ref="E30:F30"/>
    <mergeCell ref="E16:E22"/>
    <mergeCell ref="E31:E33"/>
  </mergeCells>
  <phoneticPr fontId="2"/>
  <hyperlinks>
    <hyperlink ref="J15:J19" r:id="rId1" display="1-1" xr:uid="{67404378-34BC-4579-9D5E-FC1B693C8ADD}"/>
    <hyperlink ref="J24" r:id="rId2" display="seikyusyo\sei2_nextone.pdf" xr:uid="{3969AF87-E8FD-494E-8DD8-EB52D6E538F6}"/>
    <hyperlink ref="J25" r:id="rId3" display="seikyusyo\sei3_teeburand.pdf" xr:uid="{A8301C0A-2BBD-41C2-BEC5-611930BAA58C}"/>
    <hyperlink ref="J26" r:id="rId4" display="seikyusyo\sei4_kadoya.pdf" xr:uid="{7B8BFACE-EDE0-495D-9DAC-80F47B32C62E}"/>
    <hyperlink ref="J27:J29" r:id="rId5" display="5-1" xr:uid="{2EC3A5CC-A4DE-4405-BF91-D99EB439F142}"/>
    <hyperlink ref="J34" r:id="rId6" xr:uid="{8EFA21B9-57E0-42D3-90F6-6070368902DC}"/>
    <hyperlink ref="J31" r:id="rId7" xr:uid="{68A90BF7-1A03-4879-BAF7-4AB2270A522E}"/>
    <hyperlink ref="J32" r:id="rId8" xr:uid="{773D04BB-7AB5-4AF3-B8DD-BB0B5CFEF13F}"/>
    <hyperlink ref="J33" r:id="rId9" xr:uid="{DFE37A9C-F504-41E2-91BB-762565E515EE}"/>
  </hyperlinks>
  <pageMargins left="0.7" right="0.7" top="0.75" bottom="0.75" header="0.3" footer="0.3"/>
  <pageSetup paperSize="9" scale="85" orientation="portrait" r:id="rId1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1ECEB-5DBC-4CDE-BADF-0C1A9E6459F2}">
  <dimension ref="A1:H14"/>
  <sheetViews>
    <sheetView topLeftCell="C1" zoomScaleNormal="100" workbookViewId="0">
      <selection activeCell="G9" sqref="G9"/>
    </sheetView>
  </sheetViews>
  <sheetFormatPr defaultColWidth="9" defaultRowHeight="12.75" x14ac:dyDescent="0.25"/>
  <cols>
    <col min="1" max="3" width="9" style="1"/>
    <col min="4" max="5" width="10.59765625" style="1" customWidth="1"/>
    <col min="6" max="6" width="9.59765625" style="1" customWidth="1"/>
    <col min="7" max="7" width="71.9296875" style="1" customWidth="1"/>
    <col min="8" max="16384" width="9" style="1"/>
  </cols>
  <sheetData>
    <row r="1" spans="1:8" x14ac:dyDescent="0.25">
      <c r="A1" s="103" t="s">
        <v>92</v>
      </c>
      <c r="B1" s="103"/>
      <c r="C1" s="103"/>
      <c r="D1" s="103"/>
      <c r="E1" s="103"/>
      <c r="F1" s="103"/>
      <c r="G1" s="103"/>
      <c r="H1" s="20"/>
    </row>
    <row r="2" spans="1:8" x14ac:dyDescent="0.25">
      <c r="A2" s="20"/>
      <c r="B2" s="20"/>
      <c r="C2" s="20"/>
      <c r="D2" s="20"/>
      <c r="E2" s="20"/>
      <c r="F2" s="20"/>
      <c r="G2" s="20"/>
      <c r="H2" s="20"/>
    </row>
    <row r="3" spans="1:8" ht="16.149999999999999" x14ac:dyDescent="0.25">
      <c r="A3" s="136" t="s">
        <v>93</v>
      </c>
      <c r="B3" s="136"/>
      <c r="C3" s="136"/>
      <c r="D3" s="136"/>
      <c r="E3" s="136"/>
      <c r="F3" s="136"/>
      <c r="G3" s="136"/>
      <c r="H3" s="20"/>
    </row>
    <row r="4" spans="1:8" x14ac:dyDescent="0.25">
      <c r="A4" s="20"/>
      <c r="B4" s="20"/>
      <c r="C4" s="20"/>
      <c r="D4" s="20"/>
      <c r="E4" s="103" t="s">
        <v>94</v>
      </c>
      <c r="F4" s="103"/>
      <c r="G4" s="20" t="s">
        <v>111</v>
      </c>
      <c r="H4" s="20"/>
    </row>
    <row r="5" spans="1:8" x14ac:dyDescent="0.25">
      <c r="A5" s="20"/>
      <c r="B5" s="20"/>
      <c r="C5" s="20"/>
      <c r="D5" s="20"/>
      <c r="E5" s="103" t="s">
        <v>95</v>
      </c>
      <c r="F5" s="103"/>
      <c r="G5" s="20" t="s">
        <v>163</v>
      </c>
      <c r="H5" s="20"/>
    </row>
    <row r="6" spans="1:8" x14ac:dyDescent="0.25">
      <c r="A6" s="125" t="s">
        <v>41</v>
      </c>
      <c r="B6" s="125"/>
      <c r="C6" s="125"/>
      <c r="D6" s="125"/>
      <c r="E6" s="125"/>
      <c r="F6" s="125"/>
      <c r="G6" s="125"/>
      <c r="H6" s="20"/>
    </row>
    <row r="7" spans="1:8" x14ac:dyDescent="0.25">
      <c r="A7" s="82" t="s">
        <v>96</v>
      </c>
      <c r="B7" s="81" t="s">
        <v>97</v>
      </c>
      <c r="C7" s="82" t="s">
        <v>98</v>
      </c>
      <c r="D7" s="25" t="s">
        <v>99</v>
      </c>
      <c r="E7" s="25" t="s">
        <v>100</v>
      </c>
      <c r="F7" s="25" t="s">
        <v>101</v>
      </c>
      <c r="G7" s="25" t="s">
        <v>102</v>
      </c>
      <c r="H7" s="20"/>
    </row>
    <row r="8" spans="1:8" x14ac:dyDescent="0.25">
      <c r="A8" s="126" t="s">
        <v>103</v>
      </c>
      <c r="B8" s="110"/>
      <c r="C8" s="81"/>
      <c r="D8" s="39"/>
      <c r="E8" s="39"/>
      <c r="F8" s="39"/>
      <c r="G8" s="40"/>
      <c r="H8" s="20"/>
    </row>
    <row r="9" spans="1:8" x14ac:dyDescent="0.25">
      <c r="A9" s="93"/>
      <c r="B9" s="22"/>
      <c r="C9" s="78" t="s">
        <v>104</v>
      </c>
      <c r="D9" s="94">
        <v>1</v>
      </c>
      <c r="E9" s="94">
        <v>20</v>
      </c>
      <c r="F9" s="94">
        <v>19</v>
      </c>
      <c r="G9" s="78" t="s">
        <v>164</v>
      </c>
      <c r="H9" s="20"/>
    </row>
    <row r="10" spans="1:8" x14ac:dyDescent="0.25">
      <c r="A10" s="126" t="s">
        <v>105</v>
      </c>
      <c r="B10" s="110"/>
      <c r="C10" s="80"/>
      <c r="D10" s="5"/>
      <c r="E10" s="5"/>
      <c r="F10" s="5"/>
      <c r="G10" s="39"/>
      <c r="H10" s="20"/>
    </row>
    <row r="11" spans="1:8" x14ac:dyDescent="0.25">
      <c r="A11" s="38"/>
      <c r="B11" s="83"/>
      <c r="C11" s="40"/>
      <c r="D11" s="10"/>
      <c r="E11" s="10"/>
      <c r="F11" s="10">
        <f t="shared" ref="F11" si="0">D11-E11</f>
        <v>0</v>
      </c>
      <c r="G11" s="40"/>
      <c r="H11" s="20"/>
    </row>
    <row r="12" spans="1:8" x14ac:dyDescent="0.25">
      <c r="A12" s="20"/>
      <c r="B12" s="20"/>
      <c r="C12" s="20"/>
      <c r="D12" s="20"/>
      <c r="E12" s="20"/>
      <c r="F12" s="20"/>
      <c r="G12" s="20"/>
      <c r="H12" s="20"/>
    </row>
    <row r="13" spans="1:8" x14ac:dyDescent="0.25">
      <c r="A13" s="21"/>
      <c r="B13" s="20"/>
      <c r="C13" s="20"/>
      <c r="D13" s="20"/>
      <c r="E13" s="20"/>
      <c r="F13" s="20"/>
      <c r="G13" s="20"/>
      <c r="H13" s="20"/>
    </row>
    <row r="14" spans="1:8" x14ac:dyDescent="0.25">
      <c r="A14" s="21"/>
      <c r="B14" s="20"/>
      <c r="C14" s="20"/>
      <c r="D14" s="20"/>
      <c r="E14" s="20"/>
      <c r="F14" s="20"/>
      <c r="G14" s="20"/>
      <c r="H14" s="20"/>
    </row>
  </sheetData>
  <mergeCells count="7">
    <mergeCell ref="A10:B10"/>
    <mergeCell ref="A1:G1"/>
    <mergeCell ref="A3:G3"/>
    <mergeCell ref="E4:F4"/>
    <mergeCell ref="E5:F5"/>
    <mergeCell ref="A6:G6"/>
    <mergeCell ref="A8:B8"/>
  </mergeCells>
  <phoneticPr fontId="2"/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B74F-274C-42E8-83EB-2E227FE8090F}">
  <dimension ref="A1:F27"/>
  <sheetViews>
    <sheetView zoomScaleNormal="100" workbookViewId="0">
      <selection activeCell="C4" sqref="C4:D4"/>
    </sheetView>
  </sheetViews>
  <sheetFormatPr defaultColWidth="9" defaultRowHeight="12.75" x14ac:dyDescent="0.25"/>
  <cols>
    <col min="1" max="1" width="15.9296875" style="1" customWidth="1"/>
    <col min="2" max="2" width="16.46484375" style="1" bestFit="1" customWidth="1"/>
    <col min="3" max="3" width="51" style="1" bestFit="1" customWidth="1"/>
    <col min="4" max="6" width="15.9296875" style="1" customWidth="1"/>
    <col min="7" max="16384" width="9" style="1"/>
  </cols>
  <sheetData>
    <row r="1" spans="1:6" x14ac:dyDescent="0.25">
      <c r="A1" s="20"/>
      <c r="B1" s="20"/>
      <c r="C1" s="20"/>
      <c r="D1" s="20"/>
      <c r="E1" s="20"/>
      <c r="F1" s="42" t="s">
        <v>57</v>
      </c>
    </row>
    <row r="2" spans="1:6" ht="16.149999999999999" x14ac:dyDescent="0.25">
      <c r="A2" s="137" t="s">
        <v>58</v>
      </c>
      <c r="B2" s="137"/>
      <c r="C2" s="137"/>
      <c r="D2" s="137"/>
      <c r="E2" s="137"/>
      <c r="F2" s="137"/>
    </row>
    <row r="3" spans="1:6" ht="21" customHeight="1" x14ac:dyDescent="0.25">
      <c r="A3" s="20"/>
      <c r="B3" s="43" t="s">
        <v>59</v>
      </c>
      <c r="C3" s="138" t="s">
        <v>111</v>
      </c>
      <c r="D3" s="138"/>
      <c r="E3" s="44"/>
      <c r="F3" s="20"/>
    </row>
    <row r="4" spans="1:6" ht="21" customHeight="1" x14ac:dyDescent="0.25">
      <c r="A4" s="20"/>
      <c r="B4" s="43" t="s">
        <v>60</v>
      </c>
      <c r="C4" s="138" t="s">
        <v>112</v>
      </c>
      <c r="D4" s="138"/>
      <c r="E4" s="20"/>
      <c r="F4" s="20"/>
    </row>
    <row r="5" spans="1:6" ht="21" customHeight="1" x14ac:dyDescent="0.25">
      <c r="A5" s="20"/>
      <c r="B5" s="20"/>
      <c r="C5" s="20"/>
      <c r="D5" s="20"/>
      <c r="E5" s="20"/>
      <c r="F5" s="21"/>
    </row>
    <row r="6" spans="1:6" ht="21" customHeight="1" x14ac:dyDescent="0.25">
      <c r="A6" s="45" t="s">
        <v>61</v>
      </c>
      <c r="B6" s="46" t="s">
        <v>62</v>
      </c>
      <c r="C6" s="46" t="s">
        <v>63</v>
      </c>
      <c r="D6" s="46" t="s">
        <v>64</v>
      </c>
      <c r="E6" s="46" t="s">
        <v>65</v>
      </c>
      <c r="F6" s="46" t="s">
        <v>66</v>
      </c>
    </row>
    <row r="7" spans="1:6" ht="21" customHeight="1" x14ac:dyDescent="0.25">
      <c r="A7" s="77">
        <v>45950</v>
      </c>
      <c r="B7" s="61" t="s">
        <v>67</v>
      </c>
      <c r="C7" s="60" t="s">
        <v>144</v>
      </c>
      <c r="D7" s="62">
        <v>53980</v>
      </c>
      <c r="E7" s="59"/>
      <c r="F7" s="47">
        <f>D7-E7</f>
        <v>53980</v>
      </c>
    </row>
    <row r="8" spans="1:6" ht="21" customHeight="1" x14ac:dyDescent="0.25">
      <c r="A8" s="77">
        <v>45950</v>
      </c>
      <c r="B8" s="78" t="s">
        <v>145</v>
      </c>
      <c r="C8" s="49" t="s">
        <v>146</v>
      </c>
      <c r="D8" s="47"/>
      <c r="E8" s="47">
        <v>53980</v>
      </c>
      <c r="F8" s="47">
        <f>F7+D8-E8</f>
        <v>0</v>
      </c>
    </row>
    <row r="9" spans="1:6" ht="21" customHeight="1" x14ac:dyDescent="0.25">
      <c r="A9" s="77">
        <v>45981</v>
      </c>
      <c r="B9" s="61" t="s">
        <v>67</v>
      </c>
      <c r="C9" s="60" t="s">
        <v>147</v>
      </c>
      <c r="D9" s="76">
        <v>30000</v>
      </c>
      <c r="E9" s="47"/>
      <c r="F9" s="47">
        <f>F8+D9-E9</f>
        <v>30000</v>
      </c>
    </row>
    <row r="10" spans="1:6" ht="21" customHeight="1" x14ac:dyDescent="0.25">
      <c r="A10" s="77">
        <v>45981</v>
      </c>
      <c r="B10" s="61" t="s">
        <v>67</v>
      </c>
      <c r="C10" s="60" t="s">
        <v>148</v>
      </c>
      <c r="D10" s="76">
        <v>770</v>
      </c>
      <c r="E10" s="47"/>
      <c r="F10" s="47">
        <f>F9+D10-E10</f>
        <v>30770</v>
      </c>
    </row>
    <row r="11" spans="1:6" ht="21" customHeight="1" x14ac:dyDescent="0.25">
      <c r="A11" s="77">
        <v>45981</v>
      </c>
      <c r="B11" s="61" t="s">
        <v>145</v>
      </c>
      <c r="C11" s="60" t="s">
        <v>165</v>
      </c>
      <c r="D11" s="76"/>
      <c r="E11" s="47">
        <v>30000</v>
      </c>
      <c r="F11" s="47">
        <f t="shared" ref="F11:F24" si="0">F10+D11-E11</f>
        <v>770</v>
      </c>
    </row>
    <row r="12" spans="1:6" ht="21" customHeight="1" x14ac:dyDescent="0.25">
      <c r="A12" s="77">
        <v>45981</v>
      </c>
      <c r="B12" s="61" t="s">
        <v>89</v>
      </c>
      <c r="C12" s="60" t="s">
        <v>166</v>
      </c>
      <c r="D12" s="76"/>
      <c r="E12" s="47">
        <v>770</v>
      </c>
      <c r="F12" s="47">
        <f t="shared" si="0"/>
        <v>0</v>
      </c>
    </row>
    <row r="13" spans="1:6" ht="21" customHeight="1" x14ac:dyDescent="0.25">
      <c r="A13" s="77">
        <v>45994</v>
      </c>
      <c r="B13" s="61" t="s">
        <v>67</v>
      </c>
      <c r="C13" s="60" t="s">
        <v>147</v>
      </c>
      <c r="D13" s="76">
        <v>10000</v>
      </c>
      <c r="E13" s="47"/>
      <c r="F13" s="47">
        <f t="shared" si="0"/>
        <v>10000</v>
      </c>
    </row>
    <row r="14" spans="1:6" ht="21" customHeight="1" x14ac:dyDescent="0.25">
      <c r="A14" s="77">
        <v>45994</v>
      </c>
      <c r="B14" s="61" t="s">
        <v>67</v>
      </c>
      <c r="C14" s="60" t="s">
        <v>148</v>
      </c>
      <c r="D14" s="76">
        <v>770</v>
      </c>
      <c r="E14" s="47"/>
      <c r="F14" s="47">
        <f t="shared" si="0"/>
        <v>10770</v>
      </c>
    </row>
    <row r="15" spans="1:6" ht="21" customHeight="1" x14ac:dyDescent="0.25">
      <c r="A15" s="77">
        <v>45994</v>
      </c>
      <c r="B15" s="61" t="s">
        <v>145</v>
      </c>
      <c r="C15" s="61" t="s">
        <v>149</v>
      </c>
      <c r="D15" s="96"/>
      <c r="E15" s="47">
        <v>10000</v>
      </c>
      <c r="F15" s="47">
        <f t="shared" si="0"/>
        <v>770</v>
      </c>
    </row>
    <row r="16" spans="1:6" ht="21" customHeight="1" x14ac:dyDescent="0.25">
      <c r="A16" s="77">
        <v>45994</v>
      </c>
      <c r="B16" s="61" t="s">
        <v>89</v>
      </c>
      <c r="C16" s="61" t="s">
        <v>150</v>
      </c>
      <c r="D16" s="47"/>
      <c r="E16" s="47">
        <v>770</v>
      </c>
      <c r="F16" s="47">
        <f t="shared" si="0"/>
        <v>0</v>
      </c>
    </row>
    <row r="17" spans="1:6" ht="21" customHeight="1" x14ac:dyDescent="0.25">
      <c r="A17" s="77">
        <v>45994</v>
      </c>
      <c r="B17" s="61" t="s">
        <v>67</v>
      </c>
      <c r="C17" s="61" t="s">
        <v>151</v>
      </c>
      <c r="D17" s="47">
        <v>15625</v>
      </c>
      <c r="E17" s="47"/>
      <c r="F17" s="47">
        <f t="shared" si="0"/>
        <v>15625</v>
      </c>
    </row>
    <row r="18" spans="1:6" ht="21" customHeight="1" x14ac:dyDescent="0.25">
      <c r="A18" s="77">
        <v>45994</v>
      </c>
      <c r="B18" s="61" t="s">
        <v>67</v>
      </c>
      <c r="C18" s="61" t="s">
        <v>148</v>
      </c>
      <c r="D18" s="47">
        <v>770</v>
      </c>
      <c r="E18" s="47"/>
      <c r="F18" s="47">
        <f t="shared" si="0"/>
        <v>16395</v>
      </c>
    </row>
    <row r="19" spans="1:6" ht="21" customHeight="1" x14ac:dyDescent="0.25">
      <c r="A19" s="77">
        <v>45994</v>
      </c>
      <c r="B19" s="61" t="s">
        <v>152</v>
      </c>
      <c r="C19" s="61" t="s">
        <v>153</v>
      </c>
      <c r="D19" s="47"/>
      <c r="E19" s="47">
        <v>15625</v>
      </c>
      <c r="F19" s="47">
        <f t="shared" si="0"/>
        <v>770</v>
      </c>
    </row>
    <row r="20" spans="1:6" ht="21" customHeight="1" x14ac:dyDescent="0.25">
      <c r="A20" s="77">
        <v>45994</v>
      </c>
      <c r="B20" s="61" t="s">
        <v>89</v>
      </c>
      <c r="C20" s="61" t="s">
        <v>154</v>
      </c>
      <c r="D20" s="47"/>
      <c r="E20" s="47">
        <v>770</v>
      </c>
      <c r="F20" s="47">
        <f t="shared" si="0"/>
        <v>0</v>
      </c>
    </row>
    <row r="21" spans="1:6" ht="21" customHeight="1" x14ac:dyDescent="0.25">
      <c r="A21" s="77">
        <v>45994</v>
      </c>
      <c r="B21" s="61" t="s">
        <v>67</v>
      </c>
      <c r="C21" s="95" t="s">
        <v>91</v>
      </c>
      <c r="D21" s="47">
        <v>91600</v>
      </c>
      <c r="E21" s="47"/>
      <c r="F21" s="47"/>
    </row>
    <row r="22" spans="1:6" ht="21" customHeight="1" x14ac:dyDescent="0.25">
      <c r="A22" s="77">
        <v>45994</v>
      </c>
      <c r="B22" s="61" t="s">
        <v>155</v>
      </c>
      <c r="C22" s="95" t="s">
        <v>156</v>
      </c>
      <c r="D22" s="47"/>
      <c r="E22" s="47">
        <v>91600</v>
      </c>
      <c r="F22" s="47"/>
    </row>
    <row r="23" spans="1:6" ht="21" customHeight="1" x14ac:dyDescent="0.25">
      <c r="A23" s="77">
        <v>45994</v>
      </c>
      <c r="B23" s="40" t="s">
        <v>67</v>
      </c>
      <c r="C23" s="49" t="s">
        <v>106</v>
      </c>
      <c r="D23" s="97">
        <v>9505</v>
      </c>
      <c r="E23" s="97"/>
      <c r="F23" s="47">
        <f>F20+D23-E23</f>
        <v>9505</v>
      </c>
    </row>
    <row r="24" spans="1:6" ht="21" customHeight="1" x14ac:dyDescent="0.25">
      <c r="A24" s="77">
        <v>45994</v>
      </c>
      <c r="B24" s="40" t="s">
        <v>80</v>
      </c>
      <c r="C24" s="49" t="s">
        <v>107</v>
      </c>
      <c r="D24" s="97"/>
      <c r="E24" s="97">
        <v>9505</v>
      </c>
      <c r="F24" s="47">
        <f t="shared" si="0"/>
        <v>0</v>
      </c>
    </row>
    <row r="25" spans="1:6" ht="21" customHeight="1" x14ac:dyDescent="0.25">
      <c r="A25" s="50" t="s">
        <v>68</v>
      </c>
      <c r="B25" s="51"/>
      <c r="C25" s="51"/>
      <c r="D25" s="97">
        <f>SUM(D7:D24)</f>
        <v>213020</v>
      </c>
      <c r="E25" s="97">
        <f>SUM(E7:E24)</f>
        <v>213020</v>
      </c>
      <c r="F25" s="47">
        <f>D25-E25</f>
        <v>0</v>
      </c>
    </row>
    <row r="26" spans="1:6" x14ac:dyDescent="0.25">
      <c r="A26" s="44"/>
      <c r="B26" s="44"/>
      <c r="C26" s="44"/>
      <c r="D26" s="20"/>
      <c r="E26" s="20"/>
      <c r="F26" s="20"/>
    </row>
    <row r="27" spans="1:6" x14ac:dyDescent="0.25">
      <c r="A27" s="20"/>
      <c r="B27" s="20"/>
      <c r="C27" s="20"/>
      <c r="D27" s="20"/>
      <c r="E27" s="20"/>
      <c r="F27" s="20"/>
    </row>
  </sheetData>
  <mergeCells count="3">
    <mergeCell ref="A2:F2"/>
    <mergeCell ref="C3:D3"/>
    <mergeCell ref="C4:D4"/>
  </mergeCells>
  <phoneticPr fontId="2"/>
  <pageMargins left="0.7" right="0.7" top="0.75" bottom="0.75" header="0.3" footer="0.3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E417B-2CCB-4DC1-8D8E-BCFD342DF779}">
  <dimension ref="A1:H19"/>
  <sheetViews>
    <sheetView zoomScaleNormal="100" workbookViewId="0">
      <selection activeCell="D18" sqref="D18"/>
    </sheetView>
  </sheetViews>
  <sheetFormatPr defaultColWidth="9" defaultRowHeight="12.75" x14ac:dyDescent="0.25"/>
  <cols>
    <col min="1" max="1" width="15.9296875" style="1" customWidth="1"/>
    <col min="2" max="2" width="16.46484375" style="1" bestFit="1" customWidth="1"/>
    <col min="3" max="3" width="50.46484375" style="1" bestFit="1" customWidth="1"/>
    <col min="4" max="6" width="15.9296875" style="1" customWidth="1"/>
    <col min="7" max="16384" width="9" style="1"/>
  </cols>
  <sheetData>
    <row r="1" spans="1:8" x14ac:dyDescent="0.25">
      <c r="A1" s="20"/>
      <c r="B1" s="20"/>
      <c r="C1" s="20"/>
      <c r="D1" s="20"/>
      <c r="E1" s="20"/>
      <c r="F1" s="42" t="s">
        <v>69</v>
      </c>
    </row>
    <row r="2" spans="1:8" ht="21" customHeight="1" x14ac:dyDescent="0.25">
      <c r="A2" s="137" t="s">
        <v>70</v>
      </c>
      <c r="B2" s="137"/>
      <c r="C2" s="137"/>
      <c r="D2" s="137"/>
      <c r="E2" s="137"/>
      <c r="F2" s="137"/>
    </row>
    <row r="3" spans="1:8" ht="21" customHeight="1" x14ac:dyDescent="0.25">
      <c r="A3" s="20"/>
      <c r="B3" s="44"/>
      <c r="C3" s="44"/>
      <c r="D3" s="44"/>
      <c r="E3" s="21" t="s">
        <v>71</v>
      </c>
      <c r="F3" s="22">
        <v>1</v>
      </c>
    </row>
    <row r="4" spans="1:8" ht="21" customHeight="1" x14ac:dyDescent="0.25">
      <c r="A4" s="20"/>
      <c r="B4" s="20"/>
      <c r="C4" s="20"/>
      <c r="D4" s="41" t="s">
        <v>72</v>
      </c>
      <c r="E4" s="124" t="s">
        <v>111</v>
      </c>
      <c r="F4" s="124"/>
      <c r="G4" s="20"/>
      <c r="H4" s="20"/>
    </row>
    <row r="5" spans="1:8" ht="21" customHeight="1" x14ac:dyDescent="0.25">
      <c r="A5" s="45" t="s">
        <v>61</v>
      </c>
      <c r="B5" s="46" t="s">
        <v>62</v>
      </c>
      <c r="C5" s="46" t="s">
        <v>63</v>
      </c>
      <c r="D5" s="46" t="s">
        <v>64</v>
      </c>
      <c r="E5" s="46" t="s">
        <v>65</v>
      </c>
      <c r="F5" s="46" t="s">
        <v>66</v>
      </c>
    </row>
    <row r="6" spans="1:8" ht="21" customHeight="1" x14ac:dyDescent="0.25">
      <c r="A6" s="48">
        <v>45914</v>
      </c>
      <c r="B6" s="98" t="s">
        <v>157</v>
      </c>
      <c r="C6" s="98" t="s">
        <v>157</v>
      </c>
      <c r="D6" s="99">
        <v>20</v>
      </c>
      <c r="E6" s="51"/>
      <c r="F6" s="47">
        <f>D6</f>
        <v>20</v>
      </c>
    </row>
    <row r="7" spans="1:8" ht="21" customHeight="1" x14ac:dyDescent="0.25">
      <c r="A7" s="48">
        <v>45945</v>
      </c>
      <c r="B7" s="61" t="s">
        <v>73</v>
      </c>
      <c r="C7" s="61"/>
      <c r="D7" s="62">
        <v>213000</v>
      </c>
      <c r="E7" s="64"/>
      <c r="F7" s="47">
        <f>F6+D7</f>
        <v>213020</v>
      </c>
    </row>
    <row r="8" spans="1:8" ht="21" customHeight="1" x14ac:dyDescent="0.25">
      <c r="A8" s="48">
        <v>45950</v>
      </c>
      <c r="B8" s="63" t="s">
        <v>145</v>
      </c>
      <c r="C8" s="63" t="s">
        <v>158</v>
      </c>
      <c r="D8" s="65"/>
      <c r="E8" s="66">
        <v>53980</v>
      </c>
      <c r="F8" s="47">
        <f>F7+D8-E8</f>
        <v>159040</v>
      </c>
    </row>
    <row r="9" spans="1:8" ht="21" customHeight="1" x14ac:dyDescent="0.25">
      <c r="A9" s="48">
        <v>45981</v>
      </c>
      <c r="B9" s="40" t="s">
        <v>145</v>
      </c>
      <c r="C9" s="40" t="s">
        <v>159</v>
      </c>
      <c r="D9" s="47"/>
      <c r="E9" s="47">
        <v>30000</v>
      </c>
      <c r="F9" s="47">
        <f>F8+D9-E9</f>
        <v>129040</v>
      </c>
    </row>
    <row r="10" spans="1:8" ht="21" customHeight="1" x14ac:dyDescent="0.25">
      <c r="A10" s="48">
        <v>45981</v>
      </c>
      <c r="B10" s="40" t="s">
        <v>89</v>
      </c>
      <c r="C10" s="40" t="s">
        <v>160</v>
      </c>
      <c r="D10" s="47"/>
      <c r="E10" s="47">
        <v>770</v>
      </c>
      <c r="F10" s="47">
        <f t="shared" ref="F10:F16" si="0">F9+D10-E10</f>
        <v>128270</v>
      </c>
    </row>
    <row r="11" spans="1:8" ht="21" customHeight="1" x14ac:dyDescent="0.25">
      <c r="A11" s="48">
        <v>45994</v>
      </c>
      <c r="B11" s="40" t="s">
        <v>145</v>
      </c>
      <c r="C11" s="40" t="s">
        <v>149</v>
      </c>
      <c r="D11" s="47"/>
      <c r="E11" s="47">
        <v>10000</v>
      </c>
      <c r="F11" s="47">
        <f t="shared" si="0"/>
        <v>118270</v>
      </c>
    </row>
    <row r="12" spans="1:8" ht="21" customHeight="1" x14ac:dyDescent="0.25">
      <c r="A12" s="48">
        <v>45994</v>
      </c>
      <c r="B12" s="40" t="s">
        <v>89</v>
      </c>
      <c r="C12" s="40" t="s">
        <v>150</v>
      </c>
      <c r="D12" s="47"/>
      <c r="E12" s="47">
        <v>770</v>
      </c>
      <c r="F12" s="47">
        <f t="shared" si="0"/>
        <v>117500</v>
      </c>
    </row>
    <row r="13" spans="1:8" ht="21" customHeight="1" x14ac:dyDescent="0.25">
      <c r="A13" s="48">
        <v>45994</v>
      </c>
      <c r="B13" s="40" t="s">
        <v>152</v>
      </c>
      <c r="C13" s="61" t="s">
        <v>153</v>
      </c>
      <c r="D13" s="47"/>
      <c r="E13" s="47">
        <v>15625</v>
      </c>
      <c r="F13" s="47">
        <f t="shared" si="0"/>
        <v>101875</v>
      </c>
    </row>
    <row r="14" spans="1:8" ht="21" customHeight="1" x14ac:dyDescent="0.25">
      <c r="A14" s="48">
        <v>45994</v>
      </c>
      <c r="B14" s="40" t="s">
        <v>89</v>
      </c>
      <c r="C14" s="61" t="s">
        <v>154</v>
      </c>
      <c r="D14" s="47"/>
      <c r="E14" s="47">
        <v>770</v>
      </c>
      <c r="F14" s="47">
        <f t="shared" si="0"/>
        <v>101105</v>
      </c>
    </row>
    <row r="15" spans="1:8" ht="21" customHeight="1" x14ac:dyDescent="0.25">
      <c r="A15" s="48">
        <v>45994</v>
      </c>
      <c r="B15" s="40" t="s">
        <v>155</v>
      </c>
      <c r="C15" s="40" t="s">
        <v>156</v>
      </c>
      <c r="D15" s="47"/>
      <c r="E15" s="47">
        <v>91600</v>
      </c>
      <c r="F15" s="47">
        <f t="shared" si="0"/>
        <v>9505</v>
      </c>
    </row>
    <row r="16" spans="1:8" ht="21" customHeight="1" x14ac:dyDescent="0.25">
      <c r="A16" s="86" t="s">
        <v>109</v>
      </c>
      <c r="B16" s="40" t="s">
        <v>80</v>
      </c>
      <c r="C16" s="40" t="s">
        <v>81</v>
      </c>
      <c r="D16" s="47"/>
      <c r="E16" s="47">
        <v>9505</v>
      </c>
      <c r="F16" s="47">
        <f t="shared" si="0"/>
        <v>0</v>
      </c>
    </row>
    <row r="17" spans="1:6" ht="21" customHeight="1" x14ac:dyDescent="0.25">
      <c r="A17" s="50" t="s">
        <v>68</v>
      </c>
      <c r="B17" s="51"/>
      <c r="C17" s="51"/>
      <c r="D17" s="47">
        <f>SUM(D6:D16)</f>
        <v>213020</v>
      </c>
      <c r="E17" s="47">
        <f>SUM(E7:E16)</f>
        <v>213020</v>
      </c>
      <c r="F17" s="47">
        <f>D17-E17</f>
        <v>0</v>
      </c>
    </row>
    <row r="18" spans="1:6" x14ac:dyDescent="0.25">
      <c r="A18" s="44"/>
      <c r="B18" s="44"/>
      <c r="C18" s="44"/>
      <c r="D18" s="20"/>
      <c r="E18" s="20"/>
      <c r="F18" s="20"/>
    </row>
    <row r="19" spans="1:6" x14ac:dyDescent="0.25">
      <c r="A19" s="20"/>
      <c r="B19" s="20"/>
      <c r="C19" s="20"/>
      <c r="D19" s="20"/>
      <c r="E19" s="20"/>
      <c r="F19" s="20"/>
    </row>
  </sheetData>
  <mergeCells count="2">
    <mergeCell ref="A2:F2"/>
    <mergeCell ref="E4:F4"/>
  </mergeCells>
  <phoneticPr fontId="2"/>
  <dataValidations disablePrompts="1" count="1">
    <dataValidation type="list" allowBlank="1" showInputMessage="1" showErrorMessage="1" sqref="F3" xr:uid="{CFCF6D0E-F2E4-4309-8BBC-80322173FBBF}">
      <formula1>"1,2,3,4,5,6,7,8,9,10"</formula1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収支決算報告書(様式11)</vt:lpstr>
      <vt:lpstr>収益費用明細書(様式12)</vt:lpstr>
      <vt:lpstr>差異発生理由書(様式15)</vt:lpstr>
      <vt:lpstr>現金出納帳(様式16)</vt:lpstr>
      <vt:lpstr>口座出納帳(様式17)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敬 蛭波</cp:lastModifiedBy>
  <dcterms:created xsi:type="dcterms:W3CDTF">2016-10-10T10:56:32Z</dcterms:created>
  <dcterms:modified xsi:type="dcterms:W3CDTF">2025-12-13T11:38:48Z</dcterms:modified>
</cp:coreProperties>
</file>